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6140" windowHeight="10680" activeTab="0"/>
  </bookViews>
  <sheets>
    <sheet name="csc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<sst xmlns="http://schemas.openxmlformats.org/spreadsheetml/2006/main" count="41" uniqueCount="29">
  <si>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 xml:space="preserve"> 00000000 00000100 00000010 01111011</t>
  </si>
  <si>
    <t xml:space="preserve"> 00000000 00000100 11011101 10101001</t>
  </si>
  <si>
    <t xml:space="preserve"> 00000000 00001100 00010101 11111101</t>
  </si>
  <si>
    <t xml:space="preserve"> 00000000 00001100 11110010 01111001</t>
  </si>
  <si>
    <t xml:space="preserve"> 00000000 00010100 10001010 10110101</t>
  </si>
  <si>
    <t xml:space="preserve"> 00000000 00010101 01101110 11011101</t>
  </si>
  <si>
    <t xml:space="preserve"> 00000000 00011100 10011011 11101101</t>
  </si>
  <si>
    <t xml:space="preserve"> 00000000 00011101 10000001 01000001</t>
  </si>
  <si>
    <t xml:space="preserve"> 00000000 00100101 00010100 00001101</t>
  </si>
  <si>
    <t xml:space="preserve"> 00000000 00100110 00000000 11100100</t>
  </si>
  <si>
    <t xml:space="preserve"> 00000000 00101101 00011001 10100010</t>
  </si>
  <si>
    <t xml:space="preserve"> 00000000 00101110 00001000 01011010</t>
  </si>
  <si>
    <t xml:space="preserve"> 00000000 00110101 10100000 10101011</t>
  </si>
  <si>
    <t xml:space="preserve"> 00000000 00110110 10011000 00010001</t>
  </si>
  <si>
    <t>Unterbrechung</t>
  </si>
  <si>
    <t>Pendel in Mittelstellung</t>
  </si>
  <si>
    <t>T</t>
  </si>
  <si>
    <t>T_quer</t>
  </si>
  <si>
    <t>T_theor.</t>
  </si>
  <si>
    <t>T_quer_real</t>
  </si>
  <si>
    <t>T_max_real</t>
  </si>
  <si>
    <t>T_min_real</t>
  </si>
  <si>
    <t>Zeitstempel bin</t>
  </si>
  <si>
    <t>Zeitstempel dec</t>
  </si>
  <si>
    <t>Zeitstempel korrigiert</t>
  </si>
  <si>
    <t>0000 0001</t>
  </si>
  <si>
    <t>0000 0000</t>
  </si>
  <si>
    <t>Schranken Status</t>
  </si>
  <si>
    <t>Abweichung Tmax - Tmin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</si>
</sst>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[$-407]dddd\,\ d\.\ mmmm\ yyyy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F31" sqref="F31"/>
    </sheetView>
  </sheetViews>
  <sheetFormatPr defaultColWidth="11.421875" defaultRowHeight="12.75"/>
  <cols>
    <col min="1" max="1" width="20.57421875" style="1" customWidth="1"/>
    <col min="2" max="2" width="36.421875" style="1" customWidth="1"/>
    <col min="3" max="3" width="19.8515625" style="1" customWidth="1"/>
    <col min="4" max="4" width="27.140625" style="1" customWidth="1"/>
    <col min="5" max="5" width="29.7109375" style="4" customWidth="1"/>
    <col min="6" max="6" width="14.00390625" style="4" customWidth="1"/>
    <col min="7" max="7" width="15.140625" style="4" customWidth="1"/>
    <col min="8" max="8" width="16.8515625" style="1" customWidth="1"/>
    <col min="9" max="16384" width="11.421875" style="1" customWidth="1"/>
  </cols>
  <sheetData>
    <row r="1" spans="1:8" s="9" customFormat="1" ht="13.5">
      <c r="A1" s="7" t="s">
        <v>27</v>
      </c>
      <c r="B1" s="7" t="s">
        <v>22</v>
      </c>
      <c r="C1" s="7" t="s">
        <v>23</v>
      </c>
      <c r="D1" s="7" t="s">
        <v>24</v>
      </c>
      <c r="E1" s="8" t="s">
        <v>15</v>
      </c>
      <c r="F1" s="8" t="s">
        <v>16</v>
      </c>
      <c r="G1" s="8" t="s">
        <v>17</v>
      </c>
      <c r="H1" s="7" t="s">
        <v>14</v>
      </c>
    </row>
    <row r="2" spans="1:8" ht="13.5">
      <c r="A2" s="2" t="s">
        <v>25</v>
      </c>
      <c r="B2" s="3" t="s">
        <v>0</v>
      </c>
      <c r="C2" s="1">
        <v>262779</v>
      </c>
      <c r="D2" s="1">
        <f>C2-262779</f>
        <v>0</v>
      </c>
      <c r="E2" s="4">
        <f>(D3+D2)/2</f>
        <v>28055</v>
      </c>
      <c r="F2" s="4">
        <f>E6-E2</f>
        <v>1084599</v>
      </c>
      <c r="G2" s="4">
        <f>(F2+F4+F6+F8+F10)/5</f>
        <v>1084265.4</v>
      </c>
      <c r="H2" s="1">
        <f>D3-D2</f>
        <v>56110</v>
      </c>
    </row>
    <row r="3" spans="1:7" ht="13.5">
      <c r="A3" s="2" t="s">
        <v>26</v>
      </c>
      <c r="B3" s="3" t="s">
        <v>1</v>
      </c>
      <c r="C3" s="1">
        <v>318889</v>
      </c>
      <c r="D3" s="1">
        <f aca="true" t="shared" si="0" ref="D3:D15">C3-262779</f>
        <v>56110</v>
      </c>
      <c r="G3" s="1"/>
    </row>
    <row r="4" spans="1:8" ht="13.5">
      <c r="A4" s="2" t="s">
        <v>25</v>
      </c>
      <c r="B4" s="3" t="s">
        <v>2</v>
      </c>
      <c r="C4" s="1">
        <v>792061</v>
      </c>
      <c r="D4" s="1">
        <f t="shared" si="0"/>
        <v>529282</v>
      </c>
      <c r="E4" s="4">
        <f>(D5+D4)/2</f>
        <v>557504</v>
      </c>
      <c r="F4" s="4">
        <f>E8-E4</f>
        <v>1083996</v>
      </c>
      <c r="G4" s="1"/>
      <c r="H4" s="1">
        <f>D5-D4</f>
        <v>56444</v>
      </c>
    </row>
    <row r="5" spans="1:4" ht="13.5">
      <c r="A5" s="2" t="s">
        <v>26</v>
      </c>
      <c r="B5" s="3" t="s">
        <v>3</v>
      </c>
      <c r="C5" s="1">
        <v>848505</v>
      </c>
      <c r="D5" s="1">
        <f t="shared" si="0"/>
        <v>585726</v>
      </c>
    </row>
    <row r="6" spans="1:8" ht="13.5">
      <c r="A6" s="2" t="s">
        <v>25</v>
      </c>
      <c r="B6" s="3" t="s">
        <v>4</v>
      </c>
      <c r="C6" s="1">
        <v>1346229</v>
      </c>
      <c r="D6" s="1">
        <f t="shared" si="0"/>
        <v>1083450</v>
      </c>
      <c r="E6" s="4">
        <f>(D7+D6)/2</f>
        <v>1112654</v>
      </c>
      <c r="F6" s="4">
        <f>E10-E6</f>
        <v>1084847.5</v>
      </c>
      <c r="H6" s="1">
        <f>D7-D6</f>
        <v>58408</v>
      </c>
    </row>
    <row r="7" spans="1:4" ht="13.5">
      <c r="A7" s="2" t="s">
        <v>26</v>
      </c>
      <c r="B7" s="3" t="s">
        <v>5</v>
      </c>
      <c r="C7" s="1">
        <v>1404637</v>
      </c>
      <c r="D7" s="1">
        <f t="shared" si="0"/>
        <v>1141858</v>
      </c>
    </row>
    <row r="8" spans="1:8" ht="13.5">
      <c r="A8" s="2" t="s">
        <v>25</v>
      </c>
      <c r="B8" s="3" t="s">
        <v>6</v>
      </c>
      <c r="C8" s="1">
        <v>1874925</v>
      </c>
      <c r="D8" s="1">
        <f t="shared" si="0"/>
        <v>1612146</v>
      </c>
      <c r="E8" s="4">
        <f>(D9+D8)/2</f>
        <v>1641500</v>
      </c>
      <c r="F8" s="4">
        <f>E12-E8</f>
        <v>1081959</v>
      </c>
      <c r="H8" s="1">
        <f>D9-D8</f>
        <v>58708</v>
      </c>
    </row>
    <row r="9" spans="1:4" ht="13.5">
      <c r="A9" s="2" t="s">
        <v>26</v>
      </c>
      <c r="B9" s="3" t="s">
        <v>7</v>
      </c>
      <c r="C9" s="1">
        <v>1933633</v>
      </c>
      <c r="D9" s="1">
        <f t="shared" si="0"/>
        <v>1670854</v>
      </c>
    </row>
    <row r="10" spans="1:8" ht="13.5">
      <c r="A10" s="2" t="s">
        <v>25</v>
      </c>
      <c r="B10" s="3" t="s">
        <v>8</v>
      </c>
      <c r="C10" s="1">
        <v>2429965</v>
      </c>
      <c r="D10" s="1">
        <f t="shared" si="0"/>
        <v>2167186</v>
      </c>
      <c r="E10" s="4">
        <f>(D11+D10)/2</f>
        <v>2197501.5</v>
      </c>
      <c r="F10" s="4">
        <f>E14-E10</f>
        <v>1085925.5</v>
      </c>
      <c r="H10" s="1">
        <f>D11-D10</f>
        <v>60631</v>
      </c>
    </row>
    <row r="11" spans="1:4" ht="13.5">
      <c r="A11" s="2" t="s">
        <v>26</v>
      </c>
      <c r="B11" s="3" t="s">
        <v>9</v>
      </c>
      <c r="C11" s="1">
        <v>2490596</v>
      </c>
      <c r="D11" s="1">
        <f t="shared" si="0"/>
        <v>2227817</v>
      </c>
    </row>
    <row r="12" spans="1:8" ht="13.5">
      <c r="A12" s="2" t="s">
        <v>25</v>
      </c>
      <c r="B12" s="3" t="s">
        <v>10</v>
      </c>
      <c r="C12" s="1">
        <v>2955682</v>
      </c>
      <c r="D12" s="1">
        <f t="shared" si="0"/>
        <v>2692903</v>
      </c>
      <c r="E12" s="4">
        <f>(D13+D12)/2</f>
        <v>2723459</v>
      </c>
      <c r="H12" s="1">
        <f>D13-D12</f>
        <v>61112</v>
      </c>
    </row>
    <row r="13" spans="1:4" ht="13.5">
      <c r="A13" s="2" t="s">
        <v>26</v>
      </c>
      <c r="B13" s="3" t="s">
        <v>11</v>
      </c>
      <c r="C13" s="1">
        <v>3016794</v>
      </c>
      <c r="D13" s="1">
        <f t="shared" si="0"/>
        <v>2754015</v>
      </c>
    </row>
    <row r="14" spans="1:8" ht="13.5">
      <c r="A14" s="2" t="s">
        <v>25</v>
      </c>
      <c r="B14" s="3" t="s">
        <v>12</v>
      </c>
      <c r="C14" s="1">
        <v>3514539</v>
      </c>
      <c r="D14" s="1">
        <f t="shared" si="0"/>
        <v>3251760</v>
      </c>
      <c r="E14" s="4">
        <f>(D15+D14)/2</f>
        <v>3283427</v>
      </c>
      <c r="H14" s="1">
        <f>D15-D14</f>
        <v>63334</v>
      </c>
    </row>
    <row r="15" spans="1:4" ht="13.5">
      <c r="A15" s="2" t="s">
        <v>26</v>
      </c>
      <c r="B15" s="3" t="s">
        <v>13</v>
      </c>
      <c r="C15" s="1">
        <v>3577873</v>
      </c>
      <c r="D15" s="1">
        <f t="shared" si="0"/>
        <v>3315094</v>
      </c>
    </row>
    <row r="17" spans="5:7" ht="13.5">
      <c r="E17" s="8" t="s">
        <v>19</v>
      </c>
      <c r="F17" s="8" t="s">
        <v>20</v>
      </c>
      <c r="G17" s="8" t="s">
        <v>21</v>
      </c>
    </row>
    <row r="18" spans="5:7" ht="13.5">
      <c r="E18" s="5">
        <f>G2*34/14745600</f>
        <v>2.500069417317708</v>
      </c>
      <c r="F18" s="6">
        <f>F10*34/14745600</f>
        <v>2.503897230360243</v>
      </c>
      <c r="G18" s="6">
        <f>F8*34/14745600</f>
        <v>2.4947513834635417</v>
      </c>
    </row>
    <row r="19" spans="6:7" ht="13.5">
      <c r="F19" s="6">
        <f>(E21-F18)/E21</f>
        <v>-0.0009351447463348653</v>
      </c>
      <c r="G19" s="6">
        <f>(E21-G18)/E21</f>
        <v>0.0027209156847318506</v>
      </c>
    </row>
    <row r="20" ht="13.5">
      <c r="E20" s="8" t="s">
        <v>18</v>
      </c>
    </row>
    <row r="21" spans="5:7" ht="13.5">
      <c r="E21" s="5">
        <f>2*PI()*SQRT(1.555/9.81)</f>
        <v>2.501557911621538</v>
      </c>
      <c r="G21" s="1"/>
    </row>
    <row r="23" ht="13.5">
      <c r="E23" s="8" t="s">
        <v>28</v>
      </c>
    </row>
    <row r="24" ht="13.5">
      <c r="E24" s="5">
        <f>(F10-F8)/F8</f>
        <v>0.0036660354042990537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2007-01-04T17:13:40Z</dcterms:created>
  <dcterms:modified xsi:type="dcterms:W3CDTF">2007-01-05T13:56:10Z</dcterms:modified>
  <cp:category/>
  <cp:version/>
  <cp:contentType/>
  <cp:contentStatus/>
</cp:coreProperties>
</file>