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4" activeTab="0"/>
  </bookViews>
  <sheets>
    <sheet name="Anfahrt" sheetId="1" r:id="rId1"/>
  </sheets>
  <definedNames/>
  <calcPr fullCalcOnLoad="1"/>
</workbook>
</file>

<file path=xl/sharedStrings.xml><?xml version="1.0" encoding="utf-8"?>
<sst xmlns="http://schemas.openxmlformats.org/spreadsheetml/2006/main" count="36" uniqueCount="32">
  <si>
    <t>Kosten</t>
  </si>
  <si>
    <t>Mainz A</t>
  </si>
  <si>
    <t>Stundensatz</t>
  </si>
  <si>
    <t>tägliche Einnahme</t>
  </si>
  <si>
    <t>Täglicher Anfahrtsweg Kfz</t>
  </si>
  <si>
    <t>Kosten Anfahrtsweg</t>
  </si>
  <si>
    <t>Tägliche Anfahrtszeit in min (einfach)</t>
  </si>
  <si>
    <t>Täglicher Fussweg in min (einfach)</t>
  </si>
  <si>
    <t>täglicher Zeitaufwand in h</t>
  </si>
  <si>
    <t>tägliche Fahrtkosten</t>
  </si>
  <si>
    <t>Volle Arbeitstage je Block</t>
  </si>
  <si>
    <t>Zeitaufwand in h</t>
  </si>
  <si>
    <t>bezahlte Unterkunftstage</t>
  </si>
  <si>
    <t>tägliche Kosten Unterkunft</t>
  </si>
  <si>
    <t>Einmalkosten Unterkunft</t>
  </si>
  <si>
    <t>Kosten für Unterkunft</t>
  </si>
  <si>
    <t>Einmalige Rüst/Anfahrtszeit in h</t>
  </si>
  <si>
    <t>Fahrten je Block</t>
  </si>
  <si>
    <t>Anreisekosten</t>
  </si>
  <si>
    <t>bezahlte Arbeitszeit je Block</t>
  </si>
  <si>
    <t>Gesamtzeit</t>
  </si>
  <si>
    <t>Stundenertrag</t>
  </si>
  <si>
    <t>Ertrag vor Steuern</t>
  </si>
  <si>
    <t>Tägliche Arbeitszeit in h</t>
  </si>
  <si>
    <t>Nürnberg 1F</t>
  </si>
  <si>
    <t>Nürnberg 2A</t>
  </si>
  <si>
    <t>Wien 2F</t>
  </si>
  <si>
    <t xml:space="preserve"> Wien 4F</t>
  </si>
  <si>
    <t>Einmaliger Anfahrtsweg Hotel in km</t>
  </si>
  <si>
    <t>Blockzahl im Jahr (44 Wo Arbeit)</t>
  </si>
  <si>
    <t>Billigflug</t>
  </si>
  <si>
    <t>Mannheim 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</si>
</sst>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€]#,##0.00\ ;[$€]\(#,##0.00\);[$€]\-#\ ;@\ "/>
    <numFmt numFmtId="165" formatCode="dd/mm/yy"/>
    <numFmt numFmtId="166" formatCode="0.0"/>
  </numFmts>
  <fonts count="6"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sz val="10"/>
      <color indexed="8"/>
      <name val="Arial"/>
      <family val="2"/>
    </font>
    <font>
      <b/>
      <sz val="10"/>
      <color indexed="2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 horizontal="right"/>
    </xf>
    <xf numFmtId="0" fontId="0" fillId="2" borderId="0" xfId="0" applyFont="1" applyFill="1" applyAlignment="1">
      <alignment/>
    </xf>
    <xf numFmtId="0" fontId="2" fillId="2" borderId="0" xfId="0" applyFont="1" applyFill="1" applyAlignment="1">
      <alignment/>
    </xf>
    <xf numFmtId="2" fontId="2" fillId="2" borderId="0" xfId="0" applyNumberFormat="1" applyFont="1" applyFill="1" applyAlignment="1">
      <alignment/>
    </xf>
    <xf numFmtId="2" fontId="3" fillId="2" borderId="0" xfId="0" applyNumberFormat="1" applyFont="1" applyFill="1" applyAlignment="1">
      <alignment/>
    </xf>
    <xf numFmtId="2" fontId="0" fillId="2" borderId="0" xfId="0" applyNumberFormat="1" applyFont="1" applyFill="1" applyAlignment="1">
      <alignment/>
    </xf>
    <xf numFmtId="2" fontId="1" fillId="2" borderId="0" xfId="0" applyNumberFormat="1" applyFont="1" applyFill="1" applyAlignment="1">
      <alignment/>
    </xf>
    <xf numFmtId="166" fontId="1" fillId="2" borderId="0" xfId="0" applyNumberFormat="1" applyFont="1" applyFill="1" applyAlignment="1">
      <alignment/>
    </xf>
    <xf numFmtId="2" fontId="1" fillId="2" borderId="0" xfId="0" applyNumberFormat="1" applyFont="1" applyFill="1" applyAlignment="1">
      <alignment horizontal="right"/>
    </xf>
    <xf numFmtId="2" fontId="4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166" fontId="0" fillId="2" borderId="0" xfId="0" applyNumberFormat="1" applyFont="1" applyFill="1" applyAlignment="1">
      <alignment/>
    </xf>
    <xf numFmtId="2" fontId="5" fillId="2" borderId="0" xfId="0" applyNumberFormat="1" applyFont="1" applyFill="1" applyAlignment="1">
      <alignment/>
    </xf>
    <xf numFmtId="0" fontId="0" fillId="3" borderId="0" xfId="0" applyFont="1" applyFill="1" applyAlignment="1">
      <alignment horizontal="right"/>
    </xf>
    <xf numFmtId="0" fontId="0" fillId="3" borderId="0" xfId="0" applyFont="1" applyFill="1" applyAlignment="1">
      <alignment/>
    </xf>
    <xf numFmtId="0" fontId="2" fillId="3" borderId="0" xfId="0" applyFont="1" applyFill="1" applyAlignment="1">
      <alignment/>
    </xf>
    <xf numFmtId="2" fontId="2" fillId="3" borderId="0" xfId="0" applyNumberFormat="1" applyFont="1" applyFill="1" applyAlignment="1">
      <alignment/>
    </xf>
    <xf numFmtId="2" fontId="3" fillId="3" borderId="0" xfId="0" applyNumberFormat="1" applyFont="1" applyFill="1" applyAlignment="1">
      <alignment/>
    </xf>
    <xf numFmtId="2" fontId="0" fillId="3" borderId="0" xfId="0" applyNumberFormat="1" applyFont="1" applyFill="1" applyAlignment="1">
      <alignment/>
    </xf>
    <xf numFmtId="2" fontId="1" fillId="3" borderId="0" xfId="0" applyNumberFormat="1" applyFont="1" applyFill="1" applyAlignment="1">
      <alignment/>
    </xf>
    <xf numFmtId="166" fontId="1" fillId="3" borderId="0" xfId="0" applyNumberFormat="1" applyFont="1" applyFill="1" applyAlignment="1">
      <alignment/>
    </xf>
    <xf numFmtId="2" fontId="1" fillId="3" borderId="0" xfId="0" applyNumberFormat="1" applyFont="1" applyFill="1" applyAlignment="1">
      <alignment horizontal="right"/>
    </xf>
    <xf numFmtId="2" fontId="4" fillId="3" borderId="0" xfId="0" applyNumberFormat="1" applyFont="1" applyFill="1" applyAlignment="1">
      <alignment/>
    </xf>
    <xf numFmtId="0" fontId="1" fillId="3" borderId="0" xfId="0" applyFont="1" applyFill="1" applyAlignment="1">
      <alignment/>
    </xf>
    <xf numFmtId="166" fontId="0" fillId="3" borderId="0" xfId="0" applyNumberFormat="1" applyFont="1" applyFill="1" applyAlignment="1">
      <alignment/>
    </xf>
    <xf numFmtId="2" fontId="5" fillId="3" borderId="0" xfId="0" applyNumberFormat="1" applyFont="1" applyFill="1" applyAlignment="1">
      <alignment/>
    </xf>
    <xf numFmtId="0" fontId="0" fillId="4" borderId="0" xfId="0" applyFont="1" applyFill="1" applyAlignment="1">
      <alignment horizontal="right"/>
    </xf>
    <xf numFmtId="0" fontId="0" fillId="4" borderId="0" xfId="0" applyFont="1" applyFill="1" applyAlignment="1">
      <alignment/>
    </xf>
    <xf numFmtId="0" fontId="2" fillId="4" borderId="0" xfId="0" applyFont="1" applyFill="1" applyAlignment="1">
      <alignment/>
    </xf>
    <xf numFmtId="2" fontId="2" fillId="4" borderId="0" xfId="0" applyNumberFormat="1" applyFont="1" applyFill="1" applyAlignment="1">
      <alignment/>
    </xf>
    <xf numFmtId="2" fontId="3" fillId="4" borderId="0" xfId="0" applyNumberFormat="1" applyFont="1" applyFill="1" applyAlignment="1">
      <alignment/>
    </xf>
    <xf numFmtId="2" fontId="0" fillId="4" borderId="0" xfId="0" applyNumberFormat="1" applyFont="1" applyFill="1" applyAlignment="1">
      <alignment/>
    </xf>
    <xf numFmtId="2" fontId="1" fillId="4" borderId="0" xfId="0" applyNumberFormat="1" applyFont="1" applyFill="1" applyAlignment="1">
      <alignment/>
    </xf>
    <xf numFmtId="166" fontId="1" fillId="4" borderId="0" xfId="0" applyNumberFormat="1" applyFont="1" applyFill="1" applyAlignment="1">
      <alignment/>
    </xf>
    <xf numFmtId="2" fontId="1" fillId="4" borderId="0" xfId="0" applyNumberFormat="1" applyFont="1" applyFill="1" applyAlignment="1">
      <alignment horizontal="right"/>
    </xf>
    <xf numFmtId="0" fontId="2" fillId="4" borderId="0" xfId="0" applyFont="1" applyFill="1" applyAlignment="1">
      <alignment horizontal="right"/>
    </xf>
    <xf numFmtId="2" fontId="4" fillId="4" borderId="0" xfId="0" applyNumberFormat="1" applyFont="1" applyFill="1" applyAlignment="1">
      <alignment/>
    </xf>
    <xf numFmtId="0" fontId="1" fillId="4" borderId="0" xfId="0" applyFont="1" applyFill="1" applyAlignment="1">
      <alignment/>
    </xf>
    <xf numFmtId="166" fontId="0" fillId="4" borderId="0" xfId="0" applyNumberFormat="1" applyFont="1" applyFill="1" applyAlignment="1">
      <alignment/>
    </xf>
    <xf numFmtId="2" fontId="5" fillId="4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AE00"/>
      <rgbColor rgb="00C0C0C0"/>
      <rgbColor rgb="00808080"/>
      <rgbColor rgb="009999FF"/>
      <rgbColor rgb="00993366"/>
      <rgbColor rgb="00FFFFCC"/>
      <rgbColor rgb="00CCFFFF"/>
      <rgbColor rgb="005E11A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66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>
      <selection activeCell="A39" sqref="A39"/>
    </sheetView>
  </sheetViews>
  <sheetFormatPr defaultColWidth="11.421875" defaultRowHeight="12.75"/>
  <cols>
    <col min="1" max="1" width="31.57421875" style="42" customWidth="1"/>
    <col min="2" max="3" width="11.7109375" style="3" customWidth="1"/>
    <col min="4" max="5" width="11.7109375" style="16" customWidth="1"/>
    <col min="6" max="7" width="11.7109375" style="29" customWidth="1"/>
    <col min="8" max="16384" width="11.57421875" style="1" customWidth="1"/>
  </cols>
  <sheetData>
    <row r="1" spans="2:7" ht="13.5" customHeight="1">
      <c r="B1" s="2" t="s">
        <v>31</v>
      </c>
      <c r="C1" s="2" t="s">
        <v>1</v>
      </c>
      <c r="D1" s="15" t="s">
        <v>24</v>
      </c>
      <c r="E1" s="15" t="s">
        <v>25</v>
      </c>
      <c r="F1" s="28" t="s">
        <v>26</v>
      </c>
      <c r="G1" s="28" t="s">
        <v>27</v>
      </c>
    </row>
    <row r="2" ht="7.5" customHeight="1"/>
    <row r="3" spans="1:7" ht="12.75">
      <c r="A3" s="42" t="s">
        <v>23</v>
      </c>
      <c r="B3" s="4">
        <v>7</v>
      </c>
      <c r="C3" s="4">
        <v>7</v>
      </c>
      <c r="D3" s="17">
        <v>7</v>
      </c>
      <c r="E3" s="17">
        <v>7</v>
      </c>
      <c r="F3" s="30">
        <v>7</v>
      </c>
      <c r="G3" s="30">
        <v>7</v>
      </c>
    </row>
    <row r="4" spans="1:7" ht="12.75">
      <c r="A4" s="42" t="s">
        <v>2</v>
      </c>
      <c r="B4" s="5">
        <v>44.2</v>
      </c>
      <c r="C4" s="5">
        <v>49.5</v>
      </c>
      <c r="D4" s="18">
        <v>48.5</v>
      </c>
      <c r="E4" s="18">
        <v>47</v>
      </c>
      <c r="F4" s="31">
        <v>53</v>
      </c>
      <c r="G4" s="31">
        <v>48.5</v>
      </c>
    </row>
    <row r="5" spans="1:7" ht="12.75">
      <c r="A5" s="43" t="s">
        <v>3</v>
      </c>
      <c r="B5" s="6">
        <f>B4*B3</f>
        <v>309.40000000000003</v>
      </c>
      <c r="C5" s="6">
        <f>C4*C3</f>
        <v>346.5</v>
      </c>
      <c r="D5" s="19">
        <f>D4*D3</f>
        <v>339.5</v>
      </c>
      <c r="E5" s="19">
        <f>E4*E3</f>
        <v>329</v>
      </c>
      <c r="F5" s="32">
        <f>F4*F3</f>
        <v>371</v>
      </c>
      <c r="G5" s="32">
        <f>G4*G3</f>
        <v>339.5</v>
      </c>
    </row>
    <row r="6" ht="6" customHeight="1"/>
    <row r="7" spans="1:7" ht="12.75">
      <c r="A7" s="42" t="s">
        <v>4</v>
      </c>
      <c r="B7" s="4">
        <v>40</v>
      </c>
      <c r="C7" s="4">
        <v>70</v>
      </c>
      <c r="D7" s="17">
        <v>0</v>
      </c>
      <c r="E7" s="17">
        <v>6</v>
      </c>
      <c r="F7" s="30">
        <v>0</v>
      </c>
      <c r="G7" s="30">
        <v>0</v>
      </c>
    </row>
    <row r="8" spans="1:7" ht="12.75">
      <c r="A8" s="42" t="s">
        <v>5</v>
      </c>
      <c r="B8" s="7">
        <f>0.15*(B7)</f>
        <v>6</v>
      </c>
      <c r="C8" s="7">
        <f>0.15*(C7)</f>
        <v>10.5</v>
      </c>
      <c r="D8" s="20">
        <f>0.15*(D7)</f>
        <v>0</v>
      </c>
      <c r="E8" s="20">
        <f>0.15*(E7)</f>
        <v>0.8999999999999999</v>
      </c>
      <c r="F8" s="33">
        <f>0.15*(F7)</f>
        <v>0</v>
      </c>
      <c r="G8" s="33">
        <f>0.15*(G7)</f>
        <v>0</v>
      </c>
    </row>
    <row r="9" spans="1:7" ht="12.75">
      <c r="A9" s="42" t="s">
        <v>6</v>
      </c>
      <c r="B9" s="4">
        <v>35</v>
      </c>
      <c r="C9" s="4">
        <v>65</v>
      </c>
      <c r="D9" s="17">
        <v>0</v>
      </c>
      <c r="E9" s="17">
        <v>9</v>
      </c>
      <c r="F9" s="30">
        <v>0</v>
      </c>
      <c r="G9" s="30">
        <v>0</v>
      </c>
    </row>
    <row r="10" spans="1:7" ht="12.75">
      <c r="A10" s="42" t="s">
        <v>7</v>
      </c>
      <c r="B10" s="4">
        <v>10</v>
      </c>
      <c r="C10" s="4">
        <v>4</v>
      </c>
      <c r="D10" s="17">
        <v>6</v>
      </c>
      <c r="E10" s="17">
        <v>3</v>
      </c>
      <c r="F10" s="30">
        <v>9</v>
      </c>
      <c r="G10" s="30">
        <v>9</v>
      </c>
    </row>
    <row r="11" spans="1:7" ht="12.75">
      <c r="A11" s="43" t="s">
        <v>8</v>
      </c>
      <c r="B11" s="8">
        <f>(B9+B10)*2/60+B3</f>
        <v>8.5</v>
      </c>
      <c r="C11" s="8">
        <f>(C9+C10)*2/60+C3</f>
        <v>9.3</v>
      </c>
      <c r="D11" s="21">
        <f>(D9+D10)*2/60+D3</f>
        <v>7.2</v>
      </c>
      <c r="E11" s="21">
        <f>(E9+E10)*2/60+E3</f>
        <v>7.4</v>
      </c>
      <c r="F11" s="34">
        <f>(F9+F10)*2/60+F3</f>
        <v>7.3</v>
      </c>
      <c r="G11" s="34">
        <f>(G9+G10)*2/60+G3</f>
        <v>7.3</v>
      </c>
    </row>
    <row r="12" spans="1:7" ht="12.75">
      <c r="A12" s="43" t="s">
        <v>9</v>
      </c>
      <c r="B12" s="8">
        <f>B8*2</f>
        <v>12</v>
      </c>
      <c r="C12" s="8">
        <f>C8*2</f>
        <v>21</v>
      </c>
      <c r="D12" s="21">
        <f>D8*2</f>
        <v>0</v>
      </c>
      <c r="E12" s="21">
        <f>E8*2</f>
        <v>1.7999999999999998</v>
      </c>
      <c r="F12" s="34">
        <f>F8*2</f>
        <v>0</v>
      </c>
      <c r="G12" s="34">
        <f>G8*2</f>
        <v>0</v>
      </c>
    </row>
    <row r="13" ht="6" customHeight="1"/>
    <row r="14" spans="1:7" ht="12.75">
      <c r="A14" s="42" t="s">
        <v>10</v>
      </c>
      <c r="B14" s="4">
        <v>5</v>
      </c>
      <c r="C14" s="4">
        <v>5</v>
      </c>
      <c r="D14" s="17">
        <v>5</v>
      </c>
      <c r="E14" s="17">
        <v>10</v>
      </c>
      <c r="F14" s="30">
        <v>10</v>
      </c>
      <c r="G14" s="30">
        <v>20</v>
      </c>
    </row>
    <row r="15" spans="1:7" ht="12.75">
      <c r="A15" s="43" t="s">
        <v>11</v>
      </c>
      <c r="B15" s="9">
        <f>B11*B14</f>
        <v>42.5</v>
      </c>
      <c r="C15" s="9">
        <f>C11*C14</f>
        <v>46.5</v>
      </c>
      <c r="D15" s="22">
        <f>D11*D14</f>
        <v>36</v>
      </c>
      <c r="E15" s="22">
        <f>E11*E14</f>
        <v>74</v>
      </c>
      <c r="F15" s="35">
        <f>F11*F14</f>
        <v>73</v>
      </c>
      <c r="G15" s="35">
        <f>G11*G14</f>
        <v>146</v>
      </c>
    </row>
    <row r="16" spans="1:7" ht="12.75">
      <c r="A16" s="43" t="s">
        <v>0</v>
      </c>
      <c r="B16" s="10">
        <f>B12*B14</f>
        <v>60</v>
      </c>
      <c r="C16" s="10">
        <f>C12*C14</f>
        <v>105</v>
      </c>
      <c r="D16" s="23">
        <f>D12*D14</f>
        <v>0</v>
      </c>
      <c r="E16" s="23">
        <f>E12*E14</f>
        <v>18</v>
      </c>
      <c r="F16" s="36">
        <f>F12*F14</f>
        <v>0</v>
      </c>
      <c r="G16" s="36">
        <f>G12*G14</f>
        <v>0</v>
      </c>
    </row>
    <row r="17" ht="6" customHeight="1"/>
    <row r="18" spans="1:7" ht="12.75">
      <c r="A18" s="42" t="s">
        <v>12</v>
      </c>
      <c r="B18" s="4">
        <v>0</v>
      </c>
      <c r="C18" s="4">
        <v>0</v>
      </c>
      <c r="D18" s="17">
        <v>4</v>
      </c>
      <c r="E18" s="17">
        <v>11</v>
      </c>
      <c r="F18" s="30">
        <v>12</v>
      </c>
      <c r="G18" s="30">
        <v>26</v>
      </c>
    </row>
    <row r="19" spans="1:7" ht="12.75">
      <c r="A19" s="42" t="s">
        <v>13</v>
      </c>
      <c r="B19" s="5">
        <v>0</v>
      </c>
      <c r="C19" s="5">
        <f>B19</f>
        <v>0</v>
      </c>
      <c r="D19" s="18">
        <v>35</v>
      </c>
      <c r="E19" s="18">
        <v>35</v>
      </c>
      <c r="F19" s="31">
        <v>45</v>
      </c>
      <c r="G19" s="31">
        <v>40</v>
      </c>
    </row>
    <row r="20" spans="1:7" ht="12.75">
      <c r="A20" s="42" t="s">
        <v>14</v>
      </c>
      <c r="B20" s="5">
        <v>0</v>
      </c>
      <c r="C20" s="5">
        <v>0</v>
      </c>
      <c r="D20" s="18">
        <v>0</v>
      </c>
      <c r="E20" s="18">
        <v>0</v>
      </c>
      <c r="F20" s="31">
        <v>50</v>
      </c>
      <c r="G20" s="31">
        <v>50</v>
      </c>
    </row>
    <row r="21" spans="1:7" ht="12.75">
      <c r="A21" s="42" t="s">
        <v>15</v>
      </c>
      <c r="B21" s="8">
        <f>B18*B19+B20</f>
        <v>0</v>
      </c>
      <c r="C21" s="8">
        <f>C18*C19+C20</f>
        <v>0</v>
      </c>
      <c r="D21" s="21">
        <f>D18*D19+D20</f>
        <v>140</v>
      </c>
      <c r="E21" s="21">
        <f>E18*E19+E20</f>
        <v>385</v>
      </c>
      <c r="F21" s="34">
        <f>F18*F19+F20</f>
        <v>590</v>
      </c>
      <c r="G21" s="34">
        <f>G18*G19+G20</f>
        <v>1090</v>
      </c>
    </row>
    <row r="22" ht="6.75" customHeight="1"/>
    <row r="23" spans="1:7" ht="12.75">
      <c r="A23" s="42" t="s">
        <v>28</v>
      </c>
      <c r="B23" s="4"/>
      <c r="C23" s="4"/>
      <c r="D23" s="17">
        <v>215</v>
      </c>
      <c r="E23" s="17">
        <v>215</v>
      </c>
      <c r="F23" s="37" t="s">
        <v>30</v>
      </c>
      <c r="G23" s="37" t="s">
        <v>30</v>
      </c>
    </row>
    <row r="24" spans="1:7" ht="12.75">
      <c r="A24" s="42" t="s">
        <v>5</v>
      </c>
      <c r="B24" s="11"/>
      <c r="C24" s="11"/>
      <c r="D24" s="24">
        <f>0.2*D23</f>
        <v>43</v>
      </c>
      <c r="E24" s="24">
        <f>0.2*E23</f>
        <v>43</v>
      </c>
      <c r="F24" s="38">
        <v>110</v>
      </c>
      <c r="G24" s="38">
        <v>110</v>
      </c>
    </row>
    <row r="25" spans="1:7" ht="12.75">
      <c r="A25" s="42" t="s">
        <v>16</v>
      </c>
      <c r="B25" s="4"/>
      <c r="C25" s="4"/>
      <c r="D25" s="17">
        <v>3</v>
      </c>
      <c r="E25" s="17">
        <v>3</v>
      </c>
      <c r="F25" s="30">
        <v>5</v>
      </c>
      <c r="G25" s="30">
        <v>5</v>
      </c>
    </row>
    <row r="26" spans="1:7" ht="12.75">
      <c r="A26" s="42" t="s">
        <v>17</v>
      </c>
      <c r="B26" s="4"/>
      <c r="C26" s="4"/>
      <c r="D26" s="17">
        <v>2</v>
      </c>
      <c r="E26" s="17">
        <v>2</v>
      </c>
      <c r="F26" s="30">
        <v>2</v>
      </c>
      <c r="G26" s="30">
        <v>2</v>
      </c>
    </row>
    <row r="27" spans="1:7" ht="12.75">
      <c r="A27" s="43" t="s">
        <v>11</v>
      </c>
      <c r="B27" s="12"/>
      <c r="C27" s="12"/>
      <c r="D27" s="25">
        <f>D26*D25</f>
        <v>6</v>
      </c>
      <c r="E27" s="25">
        <f>E26*E25</f>
        <v>6</v>
      </c>
      <c r="F27" s="39">
        <f>F26*F25</f>
        <v>10</v>
      </c>
      <c r="G27" s="39">
        <f>G26*G25</f>
        <v>10</v>
      </c>
    </row>
    <row r="28" spans="1:7" ht="12.75">
      <c r="A28" s="43" t="s">
        <v>18</v>
      </c>
      <c r="B28" s="8"/>
      <c r="C28" s="8"/>
      <c r="D28" s="21">
        <f>D26*D24</f>
        <v>86</v>
      </c>
      <c r="E28" s="21">
        <f>E26*E24</f>
        <v>86</v>
      </c>
      <c r="F28" s="34">
        <f>F26*F24</f>
        <v>220</v>
      </c>
      <c r="G28" s="34">
        <f>G26*G24</f>
        <v>220</v>
      </c>
    </row>
    <row r="29" ht="7.5" customHeight="1"/>
    <row r="30" spans="1:7" ht="12.75">
      <c r="A30" s="42" t="s">
        <v>19</v>
      </c>
      <c r="B30" s="6">
        <f>B14*B5</f>
        <v>1547.0000000000002</v>
      </c>
      <c r="C30" s="6">
        <f>C14*C5</f>
        <v>1732.5</v>
      </c>
      <c r="D30" s="19">
        <f>D14*D5</f>
        <v>1697.5</v>
      </c>
      <c r="E30" s="19">
        <f>E14*E5</f>
        <v>3290</v>
      </c>
      <c r="F30" s="32">
        <f>F14*F5</f>
        <v>3710</v>
      </c>
      <c r="G30" s="32">
        <f>G14*G5</f>
        <v>6790</v>
      </c>
    </row>
    <row r="31" spans="1:7" ht="12.75">
      <c r="A31" s="42" t="s">
        <v>0</v>
      </c>
      <c r="B31" s="8">
        <f>B28+B21+B16</f>
        <v>60</v>
      </c>
      <c r="C31" s="8">
        <f>C28+C21+C16</f>
        <v>105</v>
      </c>
      <c r="D31" s="21">
        <f>D28+D21+D16</f>
        <v>226</v>
      </c>
      <c r="E31" s="21">
        <f>E28+E21+E16</f>
        <v>489</v>
      </c>
      <c r="F31" s="34">
        <f>F28+F21+F16</f>
        <v>810</v>
      </c>
      <c r="G31" s="34">
        <f>G28+G21+G16</f>
        <v>1310</v>
      </c>
    </row>
    <row r="32" spans="1:7" ht="12.75">
      <c r="A32" s="42" t="s">
        <v>20</v>
      </c>
      <c r="B32" s="13">
        <f>B15+B27</f>
        <v>42.5</v>
      </c>
      <c r="C32" s="13">
        <f>C15+C27</f>
        <v>46.5</v>
      </c>
      <c r="D32" s="26">
        <f>D15+D27</f>
        <v>42</v>
      </c>
      <c r="E32" s="26">
        <f>E15+E27</f>
        <v>80</v>
      </c>
      <c r="F32" s="40">
        <f>F15+F27</f>
        <v>83</v>
      </c>
      <c r="G32" s="40">
        <f>G15+G27</f>
        <v>156</v>
      </c>
    </row>
    <row r="33" spans="1:7" ht="12.75">
      <c r="A33" s="42" t="s">
        <v>21</v>
      </c>
      <c r="B33" s="14">
        <f>(B30-B31)/B32</f>
        <v>34.98823529411765</v>
      </c>
      <c r="C33" s="14">
        <f>(C30-C31)/C32</f>
        <v>35</v>
      </c>
      <c r="D33" s="27">
        <f>(D30-D31)/D32</f>
        <v>35.035714285714285</v>
      </c>
      <c r="E33" s="27">
        <f>(E30-E31)/E32</f>
        <v>35.0125</v>
      </c>
      <c r="F33" s="41">
        <f>(F30-F31)/F32</f>
        <v>34.93975903614458</v>
      </c>
      <c r="G33" s="41">
        <f>(G30-G31)/G32</f>
        <v>35.12820512820513</v>
      </c>
    </row>
    <row r="34" spans="1:7" ht="12.75">
      <c r="A34" s="42" t="s">
        <v>29</v>
      </c>
      <c r="B34" s="4">
        <v>48</v>
      </c>
      <c r="C34" s="4">
        <v>48</v>
      </c>
      <c r="D34" s="17">
        <v>48</v>
      </c>
      <c r="E34" s="17">
        <v>24</v>
      </c>
      <c r="F34" s="30">
        <v>24</v>
      </c>
      <c r="G34" s="30">
        <v>12</v>
      </c>
    </row>
    <row r="35" spans="2:7" ht="12.75">
      <c r="B35" s="4"/>
      <c r="C35" s="4"/>
      <c r="D35" s="17"/>
      <c r="E35" s="17"/>
      <c r="F35" s="30"/>
      <c r="G35" s="30"/>
    </row>
    <row r="36" spans="1:7" ht="12.75">
      <c r="A36" s="42" t="s">
        <v>22</v>
      </c>
      <c r="B36" s="6">
        <f>B34*(B30-B31)</f>
        <v>71376.00000000001</v>
      </c>
      <c r="C36" s="6">
        <f>C34*(C30-C31)</f>
        <v>78120</v>
      </c>
      <c r="D36" s="19">
        <f>D34*(D30-D31)</f>
        <v>70632</v>
      </c>
      <c r="E36" s="19">
        <f>E34*(E30-E31)</f>
        <v>67224</v>
      </c>
      <c r="F36" s="32">
        <f>F34*(F30-F31)</f>
        <v>69600</v>
      </c>
      <c r="G36" s="32">
        <f>G34*(G30-G31)</f>
        <v>65760</v>
      </c>
    </row>
  </sheetData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Helmfried Autahler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Effizienzrechnung</dc:title>
  <dc:subject>Arbeitspakete</dc:subject>
  <dc:creator>Dr. Weisberger</dc:creator>
  <cp:keywords/>
  <dc:description/>
  <cp:lastModifiedBy>compaq</cp:lastModifiedBy>
  <dcterms:modified xsi:type="dcterms:W3CDTF">2007-03-01T23:41:50Z</dcterms:modified>
  <cp:category/>
  <cp:version/>
  <cp:contentType/>
  <cp:contentStatus/>
</cp:coreProperties>
</file>