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623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'Tabelle1'!$Y$43:$AF$72</definedName>
  </definedNames>
  <calcPr fullCalcOnLoad="1"/>
</workbook>
</file>

<file path=xl/sharedStrings.xml><?xml version="1.0" encoding="utf-8"?>
<sst xmlns="http://schemas.openxmlformats.org/spreadsheetml/2006/main" count="228" uniqueCount="34">
  <si>
    <t>FLUKE 189</t>
  </si>
  <si>
    <t>DVM</t>
  </si>
  <si>
    <t>VAC</t>
  </si>
  <si>
    <t>%</t>
  </si>
  <si>
    <t>VDC</t>
  </si>
  <si>
    <t>vom Endwert</t>
  </si>
  <si>
    <t>Differenz</t>
  </si>
  <si>
    <t>vom Wert</t>
  </si>
  <si>
    <t>Digits</t>
  </si>
  <si>
    <t>Messbereich: 2,5 VDC</t>
  </si>
  <si>
    <t>Messbereich: 0,25 VDC</t>
  </si>
  <si>
    <t>Messbereich: 25 VDC</t>
  </si>
  <si>
    <t>Messbereich: 0,25 VAC</t>
  </si>
  <si>
    <t>Messbereich: 250 VDC</t>
  </si>
  <si>
    <t>R24</t>
  </si>
  <si>
    <t>DC-Werte ohne Korrekturberechnung</t>
  </si>
  <si>
    <t>AC-Werte ohne Korrekturberechnung</t>
  </si>
  <si>
    <t>geschätzte Werte</t>
  </si>
  <si>
    <t>für die</t>
  </si>
  <si>
    <t>Korrekturberechnung</t>
  </si>
  <si>
    <t>Kalibrierwerte des DVM mit DOGM162W-A</t>
  </si>
  <si>
    <t>Messbereich: 25 VAC</t>
  </si>
  <si>
    <t>Messbereich: 250 VAC</t>
  </si>
  <si>
    <t>Messbereich: 2,5 VAC berechnet (3,833 V)</t>
  </si>
  <si>
    <t>Messbereich: 2,5 VAC berechnet (4,67 V)</t>
  </si>
  <si>
    <t>Messbereich: 0,25 VAC berechnet (3,814 V)</t>
  </si>
  <si>
    <t>Messbereich: 25 VAC berechnet (3,809 V)</t>
  </si>
  <si>
    <t>(-10)</t>
  </si>
  <si>
    <t>( -9)</t>
  </si>
  <si>
    <t>( -8)</t>
  </si>
  <si>
    <t>Messbereich: 250 VAC berechnet (3,806 V)</t>
  </si>
  <si>
    <t>Messbereich: 2,5 VAC</t>
  </si>
  <si>
    <t>AC-Werte mit Korrekturberechnung (Spannungswerte: Batteriespannung jeweils nach dem Ende des Kalibriervorgangs)</t>
  </si>
  <si>
    <t>3 Zellen zu je 1,5 V zur Beurteilung des Einflusses der Batteriespannung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</si>
</sst>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.000"/>
    <numFmt numFmtId="167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Courier New"/>
      <family val="3"/>
    </font>
    <font>
      <b/>
      <sz val="14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3"/>
  <sheetViews>
    <sheetView tabSelected="1" workbookViewId="0" topLeftCell="B1">
      <selection activeCell="B1" sqref="B1"/>
    </sheetView>
  </sheetViews>
  <sheetFormatPr defaultColWidth="11.421875" defaultRowHeight="12.75"/>
  <cols>
    <col min="1" max="1" width="4.00390625" style="10" bestFit="1" customWidth="1"/>
    <col min="2" max="2" width="10.00390625" style="1" bestFit="1" customWidth="1"/>
    <col min="3" max="3" width="12.00390625" style="1" bestFit="1" customWidth="1"/>
    <col min="4" max="4" width="10.00390625" style="1" bestFit="1" customWidth="1"/>
    <col min="5" max="5" width="10.00390625" style="2" bestFit="1" customWidth="1"/>
    <col min="6" max="6" width="10.00390625" style="3" bestFit="1" customWidth="1"/>
    <col min="7" max="7" width="12.00390625" style="3" bestFit="1" customWidth="1"/>
    <col min="8" max="8" width="1.7109375" style="4" customWidth="1"/>
    <col min="9" max="9" width="4.00390625" style="10" bestFit="1" customWidth="1"/>
    <col min="10" max="10" width="10.00390625" style="1" bestFit="1" customWidth="1"/>
    <col min="11" max="11" width="7.00390625" style="5" bestFit="1" customWidth="1"/>
    <col min="12" max="12" width="10.00390625" style="1" bestFit="1" customWidth="1"/>
    <col min="13" max="13" width="10.00390625" style="1" customWidth="1"/>
    <col min="14" max="14" width="10.00390625" style="3" bestFit="1" customWidth="1"/>
    <col min="15" max="15" width="12.00390625" style="3" bestFit="1" customWidth="1"/>
    <col min="16" max="16" width="1.7109375" style="4" customWidth="1"/>
    <col min="17" max="17" width="4.00390625" style="10" customWidth="1"/>
    <col min="18" max="18" width="10.00390625" style="4" bestFit="1" customWidth="1"/>
    <col min="19" max="19" width="7.00390625" style="4" bestFit="1" customWidth="1"/>
    <col min="20" max="20" width="10.00390625" style="4" bestFit="1" customWidth="1"/>
    <col min="21" max="21" width="10.00390625" style="2" customWidth="1"/>
    <col min="22" max="22" width="10.00390625" style="4" bestFit="1" customWidth="1"/>
    <col min="23" max="23" width="12.00390625" style="4" bestFit="1" customWidth="1"/>
    <col min="24" max="24" width="1.7109375" style="4" customWidth="1"/>
    <col min="25" max="25" width="4.00390625" style="10" customWidth="1"/>
    <col min="26" max="26" width="10.00390625" style="4" bestFit="1" customWidth="1"/>
    <col min="27" max="27" width="7.00390625" style="4" bestFit="1" customWidth="1"/>
    <col min="28" max="28" width="10.00390625" style="4" bestFit="1" customWidth="1"/>
    <col min="29" max="29" width="10.00390625" style="2" customWidth="1"/>
    <col min="30" max="30" width="10.00390625" style="4" bestFit="1" customWidth="1"/>
    <col min="31" max="31" width="12.00390625" style="3" bestFit="1" customWidth="1"/>
    <col min="32" max="32" width="1.7109375" style="3" customWidth="1"/>
    <col min="33" max="16384" width="11.421875" style="4" customWidth="1"/>
  </cols>
  <sheetData>
    <row r="1" ht="19.5">
      <c r="B1" s="15" t="s">
        <v>20</v>
      </c>
    </row>
    <row r="2" ht="11.25" customHeight="1">
      <c r="B2" s="15"/>
    </row>
    <row r="3" ht="16.5">
      <c r="B3" s="16" t="s">
        <v>15</v>
      </c>
    </row>
    <row r="5" spans="2:32" ht="16.5">
      <c r="B5" s="16" t="s">
        <v>10</v>
      </c>
      <c r="C5" s="16"/>
      <c r="D5" s="16"/>
      <c r="E5" s="17"/>
      <c r="F5" s="18"/>
      <c r="G5" s="18"/>
      <c r="H5" s="13"/>
      <c r="I5" s="28"/>
      <c r="J5" s="16" t="s">
        <v>9</v>
      </c>
      <c r="K5" s="20"/>
      <c r="L5" s="16"/>
      <c r="M5" s="16"/>
      <c r="N5" s="18"/>
      <c r="O5" s="18"/>
      <c r="P5" s="13"/>
      <c r="Q5" s="28"/>
      <c r="R5" s="19" t="s">
        <v>11</v>
      </c>
      <c r="S5" s="19"/>
      <c r="T5" s="19"/>
      <c r="U5" s="17"/>
      <c r="V5" s="19"/>
      <c r="W5" s="19"/>
      <c r="X5" s="13"/>
      <c r="Y5" s="28"/>
      <c r="Z5" s="19" t="s">
        <v>13</v>
      </c>
      <c r="AA5" s="19"/>
      <c r="AB5" s="19"/>
      <c r="AC5" s="17"/>
      <c r="AD5" s="19"/>
      <c r="AE5" s="18"/>
      <c r="AF5" s="18"/>
    </row>
    <row r="6" spans="8:24" ht="11.25">
      <c r="H6" s="13"/>
      <c r="P6" s="13"/>
      <c r="X6" s="13"/>
    </row>
    <row r="7" spans="2:32" ht="11.25">
      <c r="B7" s="6" t="s">
        <v>0</v>
      </c>
      <c r="C7" s="7" t="s">
        <v>1</v>
      </c>
      <c r="D7" s="6" t="s">
        <v>6</v>
      </c>
      <c r="E7" s="8" t="s">
        <v>6</v>
      </c>
      <c r="F7" s="9" t="s">
        <v>6</v>
      </c>
      <c r="G7" s="9" t="s">
        <v>6</v>
      </c>
      <c r="H7" s="13"/>
      <c r="I7" s="12"/>
      <c r="J7" s="6" t="s">
        <v>0</v>
      </c>
      <c r="K7" s="7" t="s">
        <v>1</v>
      </c>
      <c r="L7" s="6" t="s">
        <v>6</v>
      </c>
      <c r="M7" s="8" t="s">
        <v>6</v>
      </c>
      <c r="N7" s="9" t="s">
        <v>6</v>
      </c>
      <c r="O7" s="9" t="s">
        <v>6</v>
      </c>
      <c r="P7" s="13"/>
      <c r="Q7" s="12"/>
      <c r="R7" s="6" t="s">
        <v>0</v>
      </c>
      <c r="S7" s="7" t="s">
        <v>1</v>
      </c>
      <c r="T7" s="6" t="s">
        <v>6</v>
      </c>
      <c r="U7" s="8" t="s">
        <v>6</v>
      </c>
      <c r="V7" s="9" t="s">
        <v>6</v>
      </c>
      <c r="W7" s="9" t="s">
        <v>6</v>
      </c>
      <c r="X7" s="13"/>
      <c r="Y7" s="12"/>
      <c r="Z7" s="6" t="s">
        <v>0</v>
      </c>
      <c r="AA7" s="7" t="s">
        <v>1</v>
      </c>
      <c r="AB7" s="6" t="s">
        <v>6</v>
      </c>
      <c r="AC7" s="8" t="s">
        <v>6</v>
      </c>
      <c r="AD7" s="9" t="s">
        <v>6</v>
      </c>
      <c r="AE7" s="9" t="s">
        <v>6</v>
      </c>
      <c r="AF7" s="9"/>
    </row>
    <row r="8" spans="2:32" ht="11.25">
      <c r="B8" s="6"/>
      <c r="C8" s="7"/>
      <c r="D8" s="6"/>
      <c r="E8" s="8" t="s">
        <v>7</v>
      </c>
      <c r="F8" s="9" t="s">
        <v>7</v>
      </c>
      <c r="G8" s="9" t="s">
        <v>5</v>
      </c>
      <c r="H8" s="13"/>
      <c r="I8" s="12"/>
      <c r="J8" s="6"/>
      <c r="K8" s="7"/>
      <c r="L8" s="6"/>
      <c r="M8" s="8" t="s">
        <v>7</v>
      </c>
      <c r="N8" s="9" t="s">
        <v>7</v>
      </c>
      <c r="O8" s="9" t="s">
        <v>5</v>
      </c>
      <c r="P8" s="13"/>
      <c r="Q8" s="12"/>
      <c r="R8" s="6"/>
      <c r="S8" s="7"/>
      <c r="T8" s="6"/>
      <c r="U8" s="8" t="s">
        <v>7</v>
      </c>
      <c r="V8" s="9" t="s">
        <v>7</v>
      </c>
      <c r="W8" s="9" t="s">
        <v>5</v>
      </c>
      <c r="X8" s="13"/>
      <c r="Y8" s="12"/>
      <c r="Z8" s="6"/>
      <c r="AA8" s="7"/>
      <c r="AB8" s="6"/>
      <c r="AC8" s="8" t="s">
        <v>7</v>
      </c>
      <c r="AD8" s="9" t="s">
        <v>7</v>
      </c>
      <c r="AE8" s="9" t="s">
        <v>5</v>
      </c>
      <c r="AF8" s="9"/>
    </row>
    <row r="9" spans="2:32" s="10" customFormat="1" ht="11.25">
      <c r="B9" s="6" t="s">
        <v>4</v>
      </c>
      <c r="C9" s="6" t="s">
        <v>4</v>
      </c>
      <c r="D9" s="6" t="s">
        <v>4</v>
      </c>
      <c r="E9" s="8" t="s">
        <v>8</v>
      </c>
      <c r="F9" s="9" t="s">
        <v>3</v>
      </c>
      <c r="G9" s="9" t="s">
        <v>3</v>
      </c>
      <c r="H9" s="14"/>
      <c r="I9" s="12"/>
      <c r="J9" s="6" t="s">
        <v>4</v>
      </c>
      <c r="K9" s="7" t="s">
        <v>4</v>
      </c>
      <c r="L9" s="6" t="s">
        <v>4</v>
      </c>
      <c r="M9" s="8" t="s">
        <v>8</v>
      </c>
      <c r="N9" s="9" t="s">
        <v>3</v>
      </c>
      <c r="O9" s="9" t="s">
        <v>3</v>
      </c>
      <c r="P9" s="14"/>
      <c r="Q9" s="12"/>
      <c r="R9" s="10" t="s">
        <v>4</v>
      </c>
      <c r="S9" s="10" t="s">
        <v>4</v>
      </c>
      <c r="T9" s="10" t="s">
        <v>4</v>
      </c>
      <c r="U9" s="8" t="s">
        <v>8</v>
      </c>
      <c r="V9" s="10" t="s">
        <v>3</v>
      </c>
      <c r="W9" s="10" t="s">
        <v>3</v>
      </c>
      <c r="X9" s="14"/>
      <c r="Y9" s="12"/>
      <c r="Z9" s="10" t="s">
        <v>4</v>
      </c>
      <c r="AA9" s="10" t="s">
        <v>4</v>
      </c>
      <c r="AB9" s="10" t="s">
        <v>4</v>
      </c>
      <c r="AC9" s="8" t="s">
        <v>8</v>
      </c>
      <c r="AD9" s="10" t="s">
        <v>3</v>
      </c>
      <c r="AE9" s="9" t="s">
        <v>3</v>
      </c>
      <c r="AF9" s="9"/>
    </row>
    <row r="10" spans="8:25" ht="11.25">
      <c r="H10" s="13"/>
      <c r="I10" s="12"/>
      <c r="P10" s="13"/>
      <c r="Q10" s="12"/>
      <c r="X10" s="13"/>
      <c r="Y10" s="12"/>
    </row>
    <row r="11" spans="2:30" ht="11.25" customHeight="1">
      <c r="B11" s="1">
        <v>0</v>
      </c>
      <c r="C11" s="5">
        <v>0</v>
      </c>
      <c r="D11" s="5">
        <v>0</v>
      </c>
      <c r="E11" s="2">
        <f>D11/0.00025</f>
        <v>0</v>
      </c>
      <c r="H11" s="13"/>
      <c r="I11" s="12"/>
      <c r="J11" s="1">
        <v>0</v>
      </c>
      <c r="K11" s="1">
        <v>0</v>
      </c>
      <c r="L11" s="1">
        <f>K11/0.00025</f>
        <v>0</v>
      </c>
      <c r="M11" s="2">
        <f>L11/0.0025</f>
        <v>0</v>
      </c>
      <c r="P11" s="13"/>
      <c r="Q11" s="12"/>
      <c r="R11" s="11">
        <v>0</v>
      </c>
      <c r="S11" s="11">
        <v>0</v>
      </c>
      <c r="T11" s="11">
        <f>S11/0.00025</f>
        <v>0</v>
      </c>
      <c r="U11" s="2">
        <f>T11/0.025</f>
        <v>0</v>
      </c>
      <c r="X11" s="13"/>
      <c r="Y11" s="12"/>
      <c r="Z11" s="3">
        <v>0</v>
      </c>
      <c r="AA11" s="3">
        <v>0</v>
      </c>
      <c r="AB11" s="3">
        <f>AA11/0.00025</f>
        <v>0</v>
      </c>
      <c r="AC11" s="2">
        <f>AB11/0.25</f>
        <v>0</v>
      </c>
      <c r="AD11" s="3"/>
    </row>
    <row r="12" spans="2:31" ht="11.25">
      <c r="B12" s="1">
        <f>B11+0.01</f>
        <v>0.01</v>
      </c>
      <c r="C12" s="5">
        <v>0.0095</v>
      </c>
      <c r="D12" s="5">
        <f>C12-B12</f>
        <v>-0.0005000000000000004</v>
      </c>
      <c r="E12" s="2">
        <f aca="true" t="shared" si="0" ref="E12:E36">D12/0.00025</f>
        <v>-2.0000000000000018</v>
      </c>
      <c r="F12" s="3">
        <f aca="true" t="shared" si="1" ref="F12:F36">D12*100/B12</f>
        <v>-5.000000000000004</v>
      </c>
      <c r="G12" s="3">
        <f>D12*100/0.25</f>
        <v>-0.20000000000000018</v>
      </c>
      <c r="H12" s="13"/>
      <c r="I12" s="12"/>
      <c r="J12" s="1">
        <f aca="true" t="shared" si="2" ref="J12:J36">J11+0.1</f>
        <v>0.1</v>
      </c>
      <c r="K12" s="1">
        <v>0.0975</v>
      </c>
      <c r="L12" s="1">
        <f>K12-J12</f>
        <v>-0.0025000000000000022</v>
      </c>
      <c r="M12" s="2">
        <f aca="true" t="shared" si="3" ref="M12:M36">L12/0.0025</f>
        <v>-1.0000000000000009</v>
      </c>
      <c r="N12" s="3">
        <f>L12*100/J12</f>
        <v>-2.500000000000002</v>
      </c>
      <c r="O12" s="3">
        <f>L12*100/2.5</f>
        <v>-0.10000000000000009</v>
      </c>
      <c r="P12" s="13"/>
      <c r="Q12" s="12"/>
      <c r="R12" s="11">
        <f>R11+1</f>
        <v>1</v>
      </c>
      <c r="S12" s="11">
        <v>1</v>
      </c>
      <c r="T12" s="11">
        <f>S12-R12</f>
        <v>0</v>
      </c>
      <c r="U12" s="2">
        <f aca="true" t="shared" si="4" ref="U12:U36">T12/0.025</f>
        <v>0</v>
      </c>
      <c r="V12" s="3">
        <f>T12*100/R12</f>
        <v>0</v>
      </c>
      <c r="W12" s="3">
        <f>T12*100/25</f>
        <v>0</v>
      </c>
      <c r="X12" s="13"/>
      <c r="Y12" s="12"/>
      <c r="Z12" s="3">
        <f>Z11+10</f>
        <v>10</v>
      </c>
      <c r="AA12" s="3">
        <v>10</v>
      </c>
      <c r="AB12" s="3">
        <f>AA12-Z12</f>
        <v>0</v>
      </c>
      <c r="AC12" s="2">
        <f aca="true" t="shared" si="5" ref="AC12:AC36">AB12/0.25</f>
        <v>0</v>
      </c>
      <c r="AD12" s="3">
        <f>AB12*100/Z12</f>
        <v>0</v>
      </c>
      <c r="AE12" s="3">
        <f>AB12*100/250</f>
        <v>0</v>
      </c>
    </row>
    <row r="13" spans="2:31" ht="11.25">
      <c r="B13" s="1">
        <f aca="true" t="shared" si="6" ref="B13:B36">B12+0.01</f>
        <v>0.02</v>
      </c>
      <c r="C13" s="5">
        <v>0.01975</v>
      </c>
      <c r="D13" s="5">
        <f aca="true" t="shared" si="7" ref="D13:D36">C13-B13</f>
        <v>-0.0002500000000000002</v>
      </c>
      <c r="E13" s="2">
        <f t="shared" si="0"/>
        <v>-1.0000000000000009</v>
      </c>
      <c r="F13" s="3">
        <f t="shared" si="1"/>
        <v>-1.250000000000001</v>
      </c>
      <c r="G13" s="3">
        <f aca="true" t="shared" si="8" ref="G13:G36">D13*100/0.25</f>
        <v>-0.10000000000000009</v>
      </c>
      <c r="H13" s="13"/>
      <c r="I13" s="12"/>
      <c r="J13" s="1">
        <f t="shared" si="2"/>
        <v>0.2</v>
      </c>
      <c r="K13" s="1">
        <v>0.1975</v>
      </c>
      <c r="L13" s="1">
        <f aca="true" t="shared" si="9" ref="L13:L36">K13-J13</f>
        <v>-0.0025000000000000022</v>
      </c>
      <c r="M13" s="2">
        <f t="shared" si="3"/>
        <v>-1.0000000000000009</v>
      </c>
      <c r="N13" s="3">
        <f aca="true" t="shared" si="10" ref="N13:N36">L13*100/J13</f>
        <v>-1.250000000000001</v>
      </c>
      <c r="O13" s="3">
        <f aca="true" t="shared" si="11" ref="O13:O36">L13*100/2.5</f>
        <v>-0.10000000000000009</v>
      </c>
      <c r="P13" s="13"/>
      <c r="Q13" s="12"/>
      <c r="R13" s="11">
        <f aca="true" t="shared" si="12" ref="R13:R36">R12+1</f>
        <v>2</v>
      </c>
      <c r="S13" s="11">
        <v>2.025</v>
      </c>
      <c r="T13" s="11">
        <f aca="true" t="shared" si="13" ref="T13:T36">S13-R13</f>
        <v>0.02499999999999991</v>
      </c>
      <c r="U13" s="2">
        <f t="shared" si="4"/>
        <v>0.9999999999999964</v>
      </c>
      <c r="V13" s="3">
        <f aca="true" t="shared" si="14" ref="V13:V36">T13*100/R13</f>
        <v>1.2499999999999956</v>
      </c>
      <c r="W13" s="3">
        <f aca="true" t="shared" si="15" ref="W13:W36">T13*100/25</f>
        <v>0.09999999999999964</v>
      </c>
      <c r="X13" s="13"/>
      <c r="Y13" s="12"/>
      <c r="Z13" s="3">
        <f aca="true" t="shared" si="16" ref="Z13:Z36">Z12+10</f>
        <v>20</v>
      </c>
      <c r="AA13" s="3">
        <v>20</v>
      </c>
      <c r="AB13" s="3">
        <f aca="true" t="shared" si="17" ref="AB13:AB36">AA13-Z13</f>
        <v>0</v>
      </c>
      <c r="AC13" s="2">
        <f t="shared" si="5"/>
        <v>0</v>
      </c>
      <c r="AD13" s="3">
        <f aca="true" t="shared" si="18" ref="AD13:AD36">AB13*100/Z13</f>
        <v>0</v>
      </c>
      <c r="AE13" s="3">
        <f aca="true" t="shared" si="19" ref="AE13:AE36">AB13*100/250</f>
        <v>0</v>
      </c>
    </row>
    <row r="14" spans="2:31" ht="11.25">
      <c r="B14" s="1">
        <f t="shared" si="6"/>
        <v>0.03</v>
      </c>
      <c r="C14" s="5">
        <v>0.02975</v>
      </c>
      <c r="D14" s="5">
        <f t="shared" si="7"/>
        <v>-0.0002500000000000002</v>
      </c>
      <c r="E14" s="2">
        <f t="shared" si="0"/>
        <v>-1.0000000000000009</v>
      </c>
      <c r="F14" s="3">
        <f t="shared" si="1"/>
        <v>-0.8333333333333341</v>
      </c>
      <c r="G14" s="3">
        <f t="shared" si="8"/>
        <v>-0.10000000000000009</v>
      </c>
      <c r="H14" s="13"/>
      <c r="I14" s="12"/>
      <c r="J14" s="1">
        <f t="shared" si="2"/>
        <v>0.30000000000000004</v>
      </c>
      <c r="K14" s="1">
        <v>0.2975</v>
      </c>
      <c r="L14" s="1">
        <f t="shared" si="9"/>
        <v>-0.0025000000000000577</v>
      </c>
      <c r="M14" s="2">
        <f t="shared" si="3"/>
        <v>-1.000000000000023</v>
      </c>
      <c r="N14" s="3">
        <f t="shared" si="10"/>
        <v>-0.8333333333333525</v>
      </c>
      <c r="O14" s="3">
        <f t="shared" si="11"/>
        <v>-0.10000000000000231</v>
      </c>
      <c r="P14" s="13"/>
      <c r="Q14" s="12"/>
      <c r="R14" s="11">
        <f t="shared" si="12"/>
        <v>3</v>
      </c>
      <c r="S14" s="11">
        <v>3.025</v>
      </c>
      <c r="T14" s="11">
        <f t="shared" si="13"/>
        <v>0.02499999999999991</v>
      </c>
      <c r="U14" s="2">
        <f t="shared" si="4"/>
        <v>0.9999999999999964</v>
      </c>
      <c r="V14" s="3">
        <f t="shared" si="14"/>
        <v>0.8333333333333304</v>
      </c>
      <c r="W14" s="3">
        <f t="shared" si="15"/>
        <v>0.09999999999999964</v>
      </c>
      <c r="X14" s="13"/>
      <c r="Y14" s="12"/>
      <c r="Z14" s="3">
        <f t="shared" si="16"/>
        <v>30</v>
      </c>
      <c r="AA14" s="3">
        <v>29.5</v>
      </c>
      <c r="AB14" s="3">
        <f t="shared" si="17"/>
        <v>-0.5</v>
      </c>
      <c r="AC14" s="2">
        <f t="shared" si="5"/>
        <v>-2</v>
      </c>
      <c r="AD14" s="3">
        <f t="shared" si="18"/>
        <v>-1.6666666666666667</v>
      </c>
      <c r="AE14" s="3">
        <f t="shared" si="19"/>
        <v>-0.2</v>
      </c>
    </row>
    <row r="15" spans="2:31" ht="11.25">
      <c r="B15" s="1">
        <f t="shared" si="6"/>
        <v>0.04</v>
      </c>
      <c r="C15" s="5">
        <v>0.03975</v>
      </c>
      <c r="D15" s="5">
        <f t="shared" si="7"/>
        <v>-0.0002500000000000002</v>
      </c>
      <c r="E15" s="2">
        <f t="shared" si="0"/>
        <v>-1.0000000000000009</v>
      </c>
      <c r="F15" s="3">
        <f t="shared" si="1"/>
        <v>-0.6250000000000006</v>
      </c>
      <c r="G15" s="3">
        <f t="shared" si="8"/>
        <v>-0.10000000000000009</v>
      </c>
      <c r="H15" s="13"/>
      <c r="I15" s="12"/>
      <c r="J15" s="1">
        <f t="shared" si="2"/>
        <v>0.4</v>
      </c>
      <c r="K15" s="1">
        <v>0.3975</v>
      </c>
      <c r="L15" s="1">
        <f t="shared" si="9"/>
        <v>-0.0025000000000000022</v>
      </c>
      <c r="M15" s="2">
        <f t="shared" si="3"/>
        <v>-1.0000000000000009</v>
      </c>
      <c r="N15" s="3">
        <f t="shared" si="10"/>
        <v>-0.6250000000000006</v>
      </c>
      <c r="O15" s="3">
        <f t="shared" si="11"/>
        <v>-0.10000000000000009</v>
      </c>
      <c r="P15" s="13"/>
      <c r="Q15" s="12"/>
      <c r="R15" s="11">
        <f t="shared" si="12"/>
        <v>4</v>
      </c>
      <c r="S15" s="11">
        <v>4</v>
      </c>
      <c r="T15" s="11">
        <f t="shared" si="13"/>
        <v>0</v>
      </c>
      <c r="U15" s="2">
        <f t="shared" si="4"/>
        <v>0</v>
      </c>
      <c r="V15" s="3">
        <f t="shared" si="14"/>
        <v>0</v>
      </c>
      <c r="W15" s="3">
        <f t="shared" si="15"/>
        <v>0</v>
      </c>
      <c r="X15" s="13"/>
      <c r="Y15" s="12"/>
      <c r="Z15" s="3">
        <f t="shared" si="16"/>
        <v>40</v>
      </c>
      <c r="AA15" s="3">
        <v>39.75</v>
      </c>
      <c r="AB15" s="3">
        <f t="shared" si="17"/>
        <v>-0.25</v>
      </c>
      <c r="AC15" s="2">
        <f t="shared" si="5"/>
        <v>-1</v>
      </c>
      <c r="AD15" s="3">
        <f t="shared" si="18"/>
        <v>-0.625</v>
      </c>
      <c r="AE15" s="3">
        <f t="shared" si="19"/>
        <v>-0.1</v>
      </c>
    </row>
    <row r="16" spans="2:31" ht="11.25">
      <c r="B16" s="1">
        <f t="shared" si="6"/>
        <v>0.05</v>
      </c>
      <c r="C16" s="5">
        <v>0.04975</v>
      </c>
      <c r="D16" s="5">
        <f t="shared" si="7"/>
        <v>-0.0002500000000000002</v>
      </c>
      <c r="E16" s="2">
        <f t="shared" si="0"/>
        <v>-1.0000000000000009</v>
      </c>
      <c r="F16" s="3">
        <f t="shared" si="1"/>
        <v>-0.5000000000000004</v>
      </c>
      <c r="G16" s="3">
        <f t="shared" si="8"/>
        <v>-0.10000000000000009</v>
      </c>
      <c r="H16" s="13"/>
      <c r="I16" s="12"/>
      <c r="J16" s="1">
        <f t="shared" si="2"/>
        <v>0.5</v>
      </c>
      <c r="K16" s="1">
        <v>0.4975</v>
      </c>
      <c r="L16" s="1">
        <f t="shared" si="9"/>
        <v>-0.0025000000000000022</v>
      </c>
      <c r="M16" s="2">
        <f t="shared" si="3"/>
        <v>-1.0000000000000009</v>
      </c>
      <c r="N16" s="3">
        <f t="shared" si="10"/>
        <v>-0.5000000000000004</v>
      </c>
      <c r="O16" s="3">
        <f t="shared" si="11"/>
        <v>-0.10000000000000009</v>
      </c>
      <c r="P16" s="13"/>
      <c r="Q16" s="12"/>
      <c r="R16" s="11">
        <f t="shared" si="12"/>
        <v>5</v>
      </c>
      <c r="S16" s="11">
        <v>4.975</v>
      </c>
      <c r="T16" s="11">
        <f t="shared" si="13"/>
        <v>-0.025000000000000355</v>
      </c>
      <c r="U16" s="2">
        <f t="shared" si="4"/>
        <v>-1.0000000000000142</v>
      </c>
      <c r="V16" s="3">
        <f t="shared" si="14"/>
        <v>-0.5000000000000071</v>
      </c>
      <c r="W16" s="3">
        <f t="shared" si="15"/>
        <v>-0.10000000000000142</v>
      </c>
      <c r="X16" s="13"/>
      <c r="Y16" s="12"/>
      <c r="Z16" s="3">
        <f t="shared" si="16"/>
        <v>50</v>
      </c>
      <c r="AA16" s="3">
        <v>49.75</v>
      </c>
      <c r="AB16" s="3">
        <f t="shared" si="17"/>
        <v>-0.25</v>
      </c>
      <c r="AC16" s="2">
        <f t="shared" si="5"/>
        <v>-1</v>
      </c>
      <c r="AD16" s="3">
        <f t="shared" si="18"/>
        <v>-0.5</v>
      </c>
      <c r="AE16" s="3">
        <f t="shared" si="19"/>
        <v>-0.1</v>
      </c>
    </row>
    <row r="17" spans="2:31" ht="11.25">
      <c r="B17" s="1">
        <f t="shared" si="6"/>
        <v>0.060000000000000005</v>
      </c>
      <c r="C17" s="5">
        <v>0.05975</v>
      </c>
      <c r="D17" s="5">
        <f t="shared" si="7"/>
        <v>-0.00025000000000000716</v>
      </c>
      <c r="E17" s="2">
        <f t="shared" si="0"/>
        <v>-1.0000000000000286</v>
      </c>
      <c r="F17" s="3">
        <f t="shared" si="1"/>
        <v>-0.41666666666667856</v>
      </c>
      <c r="G17" s="3">
        <f t="shared" si="8"/>
        <v>-0.10000000000000286</v>
      </c>
      <c r="H17" s="13"/>
      <c r="I17" s="12"/>
      <c r="J17" s="1">
        <f t="shared" si="2"/>
        <v>0.6</v>
      </c>
      <c r="K17" s="1">
        <v>0.5975</v>
      </c>
      <c r="L17" s="1">
        <f t="shared" si="9"/>
        <v>-0.0024999999999999467</v>
      </c>
      <c r="M17" s="2">
        <f t="shared" si="3"/>
        <v>-0.9999999999999787</v>
      </c>
      <c r="N17" s="3">
        <f t="shared" si="10"/>
        <v>-0.4166666666666578</v>
      </c>
      <c r="O17" s="3">
        <f t="shared" si="11"/>
        <v>-0.09999999999999787</v>
      </c>
      <c r="P17" s="13"/>
      <c r="Q17" s="12"/>
      <c r="R17" s="11">
        <f t="shared" si="12"/>
        <v>6</v>
      </c>
      <c r="S17" s="11">
        <v>5.975</v>
      </c>
      <c r="T17" s="11">
        <f t="shared" si="13"/>
        <v>-0.025000000000000355</v>
      </c>
      <c r="U17" s="2">
        <f t="shared" si="4"/>
        <v>-1.0000000000000142</v>
      </c>
      <c r="V17" s="3">
        <f t="shared" si="14"/>
        <v>-0.41666666666667257</v>
      </c>
      <c r="W17" s="3">
        <f t="shared" si="15"/>
        <v>-0.10000000000000142</v>
      </c>
      <c r="X17" s="13"/>
      <c r="Y17" s="12"/>
      <c r="Z17" s="3">
        <f t="shared" si="16"/>
        <v>60</v>
      </c>
      <c r="AA17" s="3">
        <v>59.75</v>
      </c>
      <c r="AB17" s="3">
        <f t="shared" si="17"/>
        <v>-0.25</v>
      </c>
      <c r="AC17" s="2">
        <f t="shared" si="5"/>
        <v>-1</v>
      </c>
      <c r="AD17" s="3">
        <f t="shared" si="18"/>
        <v>-0.4166666666666667</v>
      </c>
      <c r="AE17" s="3">
        <f t="shared" si="19"/>
        <v>-0.1</v>
      </c>
    </row>
    <row r="18" spans="2:31" ht="11.25">
      <c r="B18" s="1">
        <f t="shared" si="6"/>
        <v>0.07</v>
      </c>
      <c r="C18" s="5">
        <v>0.06975</v>
      </c>
      <c r="D18" s="5">
        <f t="shared" si="7"/>
        <v>-0.0002500000000000002</v>
      </c>
      <c r="E18" s="2">
        <f t="shared" si="0"/>
        <v>-1.0000000000000009</v>
      </c>
      <c r="F18" s="3">
        <f t="shared" si="1"/>
        <v>-0.35714285714285743</v>
      </c>
      <c r="G18" s="3">
        <f t="shared" si="8"/>
        <v>-0.10000000000000009</v>
      </c>
      <c r="H18" s="13"/>
      <c r="I18" s="12"/>
      <c r="J18" s="1">
        <f t="shared" si="2"/>
        <v>0.7</v>
      </c>
      <c r="K18" s="1">
        <v>0.6975</v>
      </c>
      <c r="L18" s="1">
        <f t="shared" si="9"/>
        <v>-0.0024999999999999467</v>
      </c>
      <c r="M18" s="2">
        <f t="shared" si="3"/>
        <v>-0.9999999999999787</v>
      </c>
      <c r="N18" s="3">
        <f t="shared" si="10"/>
        <v>-0.35714285714284955</v>
      </c>
      <c r="O18" s="3">
        <f t="shared" si="11"/>
        <v>-0.09999999999999787</v>
      </c>
      <c r="P18" s="13"/>
      <c r="Q18" s="12"/>
      <c r="R18" s="11">
        <f t="shared" si="12"/>
        <v>7</v>
      </c>
      <c r="S18" s="11">
        <v>6.975</v>
      </c>
      <c r="T18" s="11">
        <f t="shared" si="13"/>
        <v>-0.025000000000000355</v>
      </c>
      <c r="U18" s="2">
        <f t="shared" si="4"/>
        <v>-1.0000000000000142</v>
      </c>
      <c r="V18" s="3">
        <f t="shared" si="14"/>
        <v>-0.3571428571428622</v>
      </c>
      <c r="W18" s="3">
        <f t="shared" si="15"/>
        <v>-0.10000000000000142</v>
      </c>
      <c r="X18" s="13"/>
      <c r="Y18" s="12"/>
      <c r="Z18" s="3">
        <f t="shared" si="16"/>
        <v>70</v>
      </c>
      <c r="AA18" s="3">
        <v>69.75</v>
      </c>
      <c r="AB18" s="3">
        <f t="shared" si="17"/>
        <v>-0.25</v>
      </c>
      <c r="AC18" s="2">
        <f t="shared" si="5"/>
        <v>-1</v>
      </c>
      <c r="AD18" s="3">
        <f t="shared" si="18"/>
        <v>-0.35714285714285715</v>
      </c>
      <c r="AE18" s="3">
        <f t="shared" si="19"/>
        <v>-0.1</v>
      </c>
    </row>
    <row r="19" spans="2:31" ht="11.25">
      <c r="B19" s="1">
        <f t="shared" si="6"/>
        <v>0.08</v>
      </c>
      <c r="C19" s="5">
        <v>0.07975</v>
      </c>
      <c r="D19" s="5">
        <f t="shared" si="7"/>
        <v>-0.0002500000000000002</v>
      </c>
      <c r="E19" s="2">
        <f t="shared" si="0"/>
        <v>-1.0000000000000009</v>
      </c>
      <c r="F19" s="3">
        <f t="shared" si="1"/>
        <v>-0.3125000000000003</v>
      </c>
      <c r="G19" s="3">
        <f t="shared" si="8"/>
        <v>-0.10000000000000009</v>
      </c>
      <c r="H19" s="13"/>
      <c r="I19" s="12"/>
      <c r="J19" s="1">
        <f t="shared" si="2"/>
        <v>0.7999999999999999</v>
      </c>
      <c r="K19" s="1">
        <v>0.7975</v>
      </c>
      <c r="L19" s="1">
        <f t="shared" si="9"/>
        <v>-0.0024999999999999467</v>
      </c>
      <c r="M19" s="2">
        <f t="shared" si="3"/>
        <v>-0.9999999999999787</v>
      </c>
      <c r="N19" s="3">
        <f t="shared" si="10"/>
        <v>-0.31249999999999334</v>
      </c>
      <c r="O19" s="3">
        <f t="shared" si="11"/>
        <v>-0.09999999999999787</v>
      </c>
      <c r="P19" s="13"/>
      <c r="Q19" s="12"/>
      <c r="R19" s="11">
        <f t="shared" si="12"/>
        <v>8</v>
      </c>
      <c r="S19" s="11">
        <v>7.975</v>
      </c>
      <c r="T19" s="11">
        <f t="shared" si="13"/>
        <v>-0.025000000000000355</v>
      </c>
      <c r="U19" s="2">
        <f t="shared" si="4"/>
        <v>-1.0000000000000142</v>
      </c>
      <c r="V19" s="3">
        <f t="shared" si="14"/>
        <v>-0.31250000000000444</v>
      </c>
      <c r="W19" s="3">
        <f t="shared" si="15"/>
        <v>-0.10000000000000142</v>
      </c>
      <c r="X19" s="13"/>
      <c r="Y19" s="12"/>
      <c r="Z19" s="3">
        <f t="shared" si="16"/>
        <v>80</v>
      </c>
      <c r="AA19" s="3">
        <v>79.75</v>
      </c>
      <c r="AB19" s="3">
        <f t="shared" si="17"/>
        <v>-0.25</v>
      </c>
      <c r="AC19" s="2">
        <f t="shared" si="5"/>
        <v>-1</v>
      </c>
      <c r="AD19" s="3">
        <f t="shared" si="18"/>
        <v>-0.3125</v>
      </c>
      <c r="AE19" s="3">
        <f t="shared" si="19"/>
        <v>-0.1</v>
      </c>
    </row>
    <row r="20" spans="2:31" ht="11.25">
      <c r="B20" s="1">
        <f t="shared" si="6"/>
        <v>0.09</v>
      </c>
      <c r="C20" s="5">
        <v>0.08975</v>
      </c>
      <c r="D20" s="5">
        <f t="shared" si="7"/>
        <v>-0.0002500000000000002</v>
      </c>
      <c r="E20" s="2">
        <f t="shared" si="0"/>
        <v>-1.0000000000000009</v>
      </c>
      <c r="F20" s="3">
        <f t="shared" si="1"/>
        <v>-0.277777777777778</v>
      </c>
      <c r="G20" s="3">
        <f t="shared" si="8"/>
        <v>-0.10000000000000009</v>
      </c>
      <c r="H20" s="13"/>
      <c r="I20" s="12"/>
      <c r="J20" s="1">
        <f t="shared" si="2"/>
        <v>0.8999999999999999</v>
      </c>
      <c r="K20" s="1">
        <v>0.8975</v>
      </c>
      <c r="L20" s="1">
        <f t="shared" si="9"/>
        <v>-0.0024999999999999467</v>
      </c>
      <c r="M20" s="2">
        <f t="shared" si="3"/>
        <v>-0.9999999999999787</v>
      </c>
      <c r="N20" s="3">
        <f t="shared" si="10"/>
        <v>-0.2777777777777719</v>
      </c>
      <c r="O20" s="3">
        <f t="shared" si="11"/>
        <v>-0.09999999999999787</v>
      </c>
      <c r="P20" s="13"/>
      <c r="Q20" s="12"/>
      <c r="R20" s="11">
        <f t="shared" si="12"/>
        <v>9</v>
      </c>
      <c r="S20" s="11">
        <v>8.975</v>
      </c>
      <c r="T20" s="11">
        <f t="shared" si="13"/>
        <v>-0.025000000000000355</v>
      </c>
      <c r="U20" s="2">
        <f t="shared" si="4"/>
        <v>-1.0000000000000142</v>
      </c>
      <c r="V20" s="3">
        <f t="shared" si="14"/>
        <v>-0.27777777777778173</v>
      </c>
      <c r="W20" s="3">
        <f t="shared" si="15"/>
        <v>-0.10000000000000142</v>
      </c>
      <c r="X20" s="13"/>
      <c r="Y20" s="12"/>
      <c r="Z20" s="3">
        <f t="shared" si="16"/>
        <v>90</v>
      </c>
      <c r="AA20" s="3">
        <v>89.75</v>
      </c>
      <c r="AB20" s="3">
        <f t="shared" si="17"/>
        <v>-0.25</v>
      </c>
      <c r="AC20" s="2">
        <f t="shared" si="5"/>
        <v>-1</v>
      </c>
      <c r="AD20" s="3">
        <f t="shared" si="18"/>
        <v>-0.2777777777777778</v>
      </c>
      <c r="AE20" s="3">
        <f t="shared" si="19"/>
        <v>-0.1</v>
      </c>
    </row>
    <row r="21" spans="2:31" ht="11.25">
      <c r="B21" s="1">
        <f t="shared" si="6"/>
        <v>0.09999999999999999</v>
      </c>
      <c r="C21" s="5">
        <v>0.09975</v>
      </c>
      <c r="D21" s="5">
        <f t="shared" si="7"/>
        <v>-0.00024999999999998634</v>
      </c>
      <c r="E21" s="2">
        <f t="shared" si="0"/>
        <v>-0.9999999999999454</v>
      </c>
      <c r="F21" s="3">
        <f t="shared" si="1"/>
        <v>-0.24999999999998637</v>
      </c>
      <c r="G21" s="3">
        <f t="shared" si="8"/>
        <v>-0.09999999999999454</v>
      </c>
      <c r="H21" s="13"/>
      <c r="I21" s="12"/>
      <c r="J21" s="1">
        <f t="shared" si="2"/>
        <v>0.9999999999999999</v>
      </c>
      <c r="K21" s="1">
        <v>0.9975</v>
      </c>
      <c r="L21" s="1">
        <f t="shared" si="9"/>
        <v>-0.0024999999999998357</v>
      </c>
      <c r="M21" s="2">
        <f t="shared" si="3"/>
        <v>-0.9999999999999343</v>
      </c>
      <c r="N21" s="3">
        <f t="shared" si="10"/>
        <v>-0.2499999999999836</v>
      </c>
      <c r="O21" s="3">
        <f t="shared" si="11"/>
        <v>-0.09999999999999343</v>
      </c>
      <c r="P21" s="13"/>
      <c r="Q21" s="12"/>
      <c r="R21" s="11">
        <f t="shared" si="12"/>
        <v>10</v>
      </c>
      <c r="S21" s="11">
        <v>10</v>
      </c>
      <c r="T21" s="11">
        <f t="shared" si="13"/>
        <v>0</v>
      </c>
      <c r="U21" s="2">
        <f t="shared" si="4"/>
        <v>0</v>
      </c>
      <c r="V21" s="3">
        <f t="shared" si="14"/>
        <v>0</v>
      </c>
      <c r="W21" s="3">
        <f t="shared" si="15"/>
        <v>0</v>
      </c>
      <c r="X21" s="13"/>
      <c r="Y21" s="12"/>
      <c r="Z21" s="3">
        <f t="shared" si="16"/>
        <v>100</v>
      </c>
      <c r="AA21" s="3">
        <v>100</v>
      </c>
      <c r="AB21" s="3">
        <f t="shared" si="17"/>
        <v>0</v>
      </c>
      <c r="AC21" s="2">
        <f t="shared" si="5"/>
        <v>0</v>
      </c>
      <c r="AD21" s="3">
        <f t="shared" si="18"/>
        <v>0</v>
      </c>
      <c r="AE21" s="3">
        <f t="shared" si="19"/>
        <v>0</v>
      </c>
    </row>
    <row r="22" spans="2:31" ht="11.25">
      <c r="B22" s="1">
        <f t="shared" si="6"/>
        <v>0.10999999999999999</v>
      </c>
      <c r="C22" s="5">
        <v>0.10975</v>
      </c>
      <c r="D22" s="5">
        <f t="shared" si="7"/>
        <v>-0.00024999999999998634</v>
      </c>
      <c r="E22" s="2">
        <f t="shared" si="0"/>
        <v>-0.9999999999999454</v>
      </c>
      <c r="F22" s="3">
        <f t="shared" si="1"/>
        <v>-0.2272727272727149</v>
      </c>
      <c r="G22" s="3">
        <f t="shared" si="8"/>
        <v>-0.09999999999999454</v>
      </c>
      <c r="H22" s="13"/>
      <c r="I22" s="12"/>
      <c r="J22" s="1">
        <f t="shared" si="2"/>
        <v>1.0999999999999999</v>
      </c>
      <c r="K22" s="1">
        <v>1.1</v>
      </c>
      <c r="L22" s="1">
        <f t="shared" si="9"/>
        <v>0</v>
      </c>
      <c r="M22" s="2">
        <f t="shared" si="3"/>
        <v>0</v>
      </c>
      <c r="N22" s="3">
        <f t="shared" si="10"/>
        <v>0</v>
      </c>
      <c r="O22" s="3">
        <f t="shared" si="11"/>
        <v>0</v>
      </c>
      <c r="P22" s="13"/>
      <c r="Q22" s="12"/>
      <c r="R22" s="11">
        <f t="shared" si="12"/>
        <v>11</v>
      </c>
      <c r="S22" s="11">
        <v>11</v>
      </c>
      <c r="T22" s="11">
        <f t="shared" si="13"/>
        <v>0</v>
      </c>
      <c r="U22" s="2">
        <f t="shared" si="4"/>
        <v>0</v>
      </c>
      <c r="V22" s="3">
        <f t="shared" si="14"/>
        <v>0</v>
      </c>
      <c r="W22" s="3">
        <f t="shared" si="15"/>
        <v>0</v>
      </c>
      <c r="X22" s="13"/>
      <c r="Y22" s="12"/>
      <c r="Z22" s="3">
        <f t="shared" si="16"/>
        <v>110</v>
      </c>
      <c r="AA22" s="3">
        <v>110</v>
      </c>
      <c r="AB22" s="3">
        <f t="shared" si="17"/>
        <v>0</v>
      </c>
      <c r="AC22" s="2">
        <f t="shared" si="5"/>
        <v>0</v>
      </c>
      <c r="AD22" s="3">
        <f t="shared" si="18"/>
        <v>0</v>
      </c>
      <c r="AE22" s="3">
        <f t="shared" si="19"/>
        <v>0</v>
      </c>
    </row>
    <row r="23" spans="2:31" ht="11.25">
      <c r="B23" s="1">
        <f t="shared" si="6"/>
        <v>0.11999999999999998</v>
      </c>
      <c r="C23" s="5">
        <v>0.11975</v>
      </c>
      <c r="D23" s="5">
        <f t="shared" si="7"/>
        <v>-0.00024999999999998634</v>
      </c>
      <c r="E23" s="2">
        <f t="shared" si="0"/>
        <v>-0.9999999999999454</v>
      </c>
      <c r="F23" s="3">
        <f t="shared" si="1"/>
        <v>-0.208333333333322</v>
      </c>
      <c r="G23" s="3">
        <f t="shared" si="8"/>
        <v>-0.09999999999999454</v>
      </c>
      <c r="H23" s="13"/>
      <c r="I23" s="12"/>
      <c r="J23" s="1">
        <f t="shared" si="2"/>
        <v>1.2</v>
      </c>
      <c r="K23" s="1">
        <v>1.2</v>
      </c>
      <c r="L23" s="1">
        <f t="shared" si="9"/>
        <v>0</v>
      </c>
      <c r="M23" s="2">
        <f t="shared" si="3"/>
        <v>0</v>
      </c>
      <c r="N23" s="3">
        <f t="shared" si="10"/>
        <v>0</v>
      </c>
      <c r="O23" s="3">
        <f t="shared" si="11"/>
        <v>0</v>
      </c>
      <c r="P23" s="13"/>
      <c r="Q23" s="12"/>
      <c r="R23" s="11">
        <f t="shared" si="12"/>
        <v>12</v>
      </c>
      <c r="S23" s="11">
        <v>12</v>
      </c>
      <c r="T23" s="11">
        <f t="shared" si="13"/>
        <v>0</v>
      </c>
      <c r="U23" s="2">
        <f t="shared" si="4"/>
        <v>0</v>
      </c>
      <c r="V23" s="3">
        <f t="shared" si="14"/>
        <v>0</v>
      </c>
      <c r="W23" s="3">
        <f t="shared" si="15"/>
        <v>0</v>
      </c>
      <c r="X23" s="13"/>
      <c r="Y23" s="12"/>
      <c r="Z23" s="3">
        <f t="shared" si="16"/>
        <v>120</v>
      </c>
      <c r="AA23" s="3">
        <v>120</v>
      </c>
      <c r="AB23" s="3">
        <f t="shared" si="17"/>
        <v>0</v>
      </c>
      <c r="AC23" s="2">
        <f t="shared" si="5"/>
        <v>0</v>
      </c>
      <c r="AD23" s="3">
        <f t="shared" si="18"/>
        <v>0</v>
      </c>
      <c r="AE23" s="3">
        <f t="shared" si="19"/>
        <v>0</v>
      </c>
    </row>
    <row r="24" spans="2:31" ht="11.25">
      <c r="B24" s="1">
        <f t="shared" si="6"/>
        <v>0.12999999999999998</v>
      </c>
      <c r="C24" s="5">
        <v>0.13</v>
      </c>
      <c r="D24" s="5">
        <f t="shared" si="7"/>
        <v>0</v>
      </c>
      <c r="E24" s="2">
        <f t="shared" si="0"/>
        <v>0</v>
      </c>
      <c r="F24" s="3">
        <f t="shared" si="1"/>
        <v>0</v>
      </c>
      <c r="G24" s="3">
        <f t="shared" si="8"/>
        <v>0</v>
      </c>
      <c r="H24" s="13"/>
      <c r="I24" s="12"/>
      <c r="J24" s="1">
        <f t="shared" si="2"/>
        <v>1.3</v>
      </c>
      <c r="K24" s="1">
        <v>1.3</v>
      </c>
      <c r="L24" s="1">
        <f t="shared" si="9"/>
        <v>0</v>
      </c>
      <c r="M24" s="2">
        <f t="shared" si="3"/>
        <v>0</v>
      </c>
      <c r="N24" s="3">
        <f t="shared" si="10"/>
        <v>0</v>
      </c>
      <c r="O24" s="3">
        <f t="shared" si="11"/>
        <v>0</v>
      </c>
      <c r="P24" s="13"/>
      <c r="Q24" s="12"/>
      <c r="R24" s="11">
        <f t="shared" si="12"/>
        <v>13</v>
      </c>
      <c r="S24" s="11">
        <v>13</v>
      </c>
      <c r="T24" s="11">
        <f t="shared" si="13"/>
        <v>0</v>
      </c>
      <c r="U24" s="2">
        <f t="shared" si="4"/>
        <v>0</v>
      </c>
      <c r="V24" s="3">
        <f t="shared" si="14"/>
        <v>0</v>
      </c>
      <c r="W24" s="3">
        <f t="shared" si="15"/>
        <v>0</v>
      </c>
      <c r="X24" s="13"/>
      <c r="Y24" s="12"/>
      <c r="Z24" s="3">
        <f t="shared" si="16"/>
        <v>130</v>
      </c>
      <c r="AA24" s="3">
        <v>130</v>
      </c>
      <c r="AB24" s="3">
        <f t="shared" si="17"/>
        <v>0</v>
      </c>
      <c r="AC24" s="2">
        <f t="shared" si="5"/>
        <v>0</v>
      </c>
      <c r="AD24" s="3">
        <f t="shared" si="18"/>
        <v>0</v>
      </c>
      <c r="AE24" s="3">
        <f t="shared" si="19"/>
        <v>0</v>
      </c>
    </row>
    <row r="25" spans="2:31" ht="11.25">
      <c r="B25" s="1">
        <f t="shared" si="6"/>
        <v>0.13999999999999999</v>
      </c>
      <c r="C25" s="5">
        <v>0.14</v>
      </c>
      <c r="D25" s="5">
        <f t="shared" si="7"/>
        <v>0</v>
      </c>
      <c r="E25" s="2">
        <f t="shared" si="0"/>
        <v>0</v>
      </c>
      <c r="F25" s="3">
        <f t="shared" si="1"/>
        <v>0</v>
      </c>
      <c r="G25" s="3">
        <f t="shared" si="8"/>
        <v>0</v>
      </c>
      <c r="H25" s="13"/>
      <c r="I25" s="12"/>
      <c r="J25" s="1">
        <f t="shared" si="2"/>
        <v>1.4000000000000001</v>
      </c>
      <c r="K25" s="1">
        <v>1.4</v>
      </c>
      <c r="L25" s="1">
        <f t="shared" si="9"/>
        <v>0</v>
      </c>
      <c r="M25" s="2">
        <f t="shared" si="3"/>
        <v>0</v>
      </c>
      <c r="N25" s="3">
        <f t="shared" si="10"/>
        <v>0</v>
      </c>
      <c r="O25" s="3">
        <f t="shared" si="11"/>
        <v>0</v>
      </c>
      <c r="P25" s="13"/>
      <c r="Q25" s="12"/>
      <c r="R25" s="11">
        <f t="shared" si="12"/>
        <v>14</v>
      </c>
      <c r="S25" s="11">
        <v>14</v>
      </c>
      <c r="T25" s="11">
        <f t="shared" si="13"/>
        <v>0</v>
      </c>
      <c r="U25" s="2">
        <f t="shared" si="4"/>
        <v>0</v>
      </c>
      <c r="V25" s="3">
        <f t="shared" si="14"/>
        <v>0</v>
      </c>
      <c r="W25" s="3">
        <f t="shared" si="15"/>
        <v>0</v>
      </c>
      <c r="X25" s="13"/>
      <c r="Y25" s="12"/>
      <c r="Z25" s="3">
        <f t="shared" si="16"/>
        <v>140</v>
      </c>
      <c r="AA25" s="3">
        <v>140</v>
      </c>
      <c r="AB25" s="3">
        <f t="shared" si="17"/>
        <v>0</v>
      </c>
      <c r="AC25" s="2">
        <f t="shared" si="5"/>
        <v>0</v>
      </c>
      <c r="AD25" s="3">
        <f t="shared" si="18"/>
        <v>0</v>
      </c>
      <c r="AE25" s="3">
        <f t="shared" si="19"/>
        <v>0</v>
      </c>
    </row>
    <row r="26" spans="2:31" ht="11.25">
      <c r="B26" s="1">
        <f t="shared" si="6"/>
        <v>0.15</v>
      </c>
      <c r="C26" s="5">
        <v>0.15</v>
      </c>
      <c r="D26" s="5">
        <f t="shared" si="7"/>
        <v>0</v>
      </c>
      <c r="E26" s="2">
        <f t="shared" si="0"/>
        <v>0</v>
      </c>
      <c r="F26" s="3">
        <f t="shared" si="1"/>
        <v>0</v>
      </c>
      <c r="G26" s="3">
        <f t="shared" si="8"/>
        <v>0</v>
      </c>
      <c r="H26" s="13"/>
      <c r="I26" s="12"/>
      <c r="J26" s="1">
        <f t="shared" si="2"/>
        <v>1.5000000000000002</v>
      </c>
      <c r="K26" s="1">
        <v>1.5</v>
      </c>
      <c r="L26" s="1">
        <f t="shared" si="9"/>
        <v>0</v>
      </c>
      <c r="M26" s="2">
        <f t="shared" si="3"/>
        <v>0</v>
      </c>
      <c r="N26" s="3">
        <f t="shared" si="10"/>
        <v>0</v>
      </c>
      <c r="O26" s="3">
        <f t="shared" si="11"/>
        <v>0</v>
      </c>
      <c r="P26" s="13"/>
      <c r="Q26" s="12"/>
      <c r="R26" s="11">
        <f t="shared" si="12"/>
        <v>15</v>
      </c>
      <c r="S26" s="11">
        <v>15</v>
      </c>
      <c r="T26" s="11">
        <f t="shared" si="13"/>
        <v>0</v>
      </c>
      <c r="U26" s="2">
        <f t="shared" si="4"/>
        <v>0</v>
      </c>
      <c r="V26" s="3">
        <f t="shared" si="14"/>
        <v>0</v>
      </c>
      <c r="W26" s="3">
        <f t="shared" si="15"/>
        <v>0</v>
      </c>
      <c r="X26" s="13"/>
      <c r="Y26" s="12"/>
      <c r="Z26" s="3">
        <f t="shared" si="16"/>
        <v>150</v>
      </c>
      <c r="AA26" s="3">
        <v>150</v>
      </c>
      <c r="AB26" s="3">
        <f t="shared" si="17"/>
        <v>0</v>
      </c>
      <c r="AC26" s="2">
        <f t="shared" si="5"/>
        <v>0</v>
      </c>
      <c r="AD26" s="3">
        <f t="shared" si="18"/>
        <v>0</v>
      </c>
      <c r="AE26" s="3">
        <f t="shared" si="19"/>
        <v>0</v>
      </c>
    </row>
    <row r="27" spans="2:31" ht="11.25">
      <c r="B27" s="1">
        <f t="shared" si="6"/>
        <v>0.16</v>
      </c>
      <c r="C27" s="5">
        <v>0.15975</v>
      </c>
      <c r="D27" s="5">
        <f t="shared" si="7"/>
        <v>-0.0002500000000000002</v>
      </c>
      <c r="E27" s="2">
        <f t="shared" si="0"/>
        <v>-1.0000000000000009</v>
      </c>
      <c r="F27" s="3">
        <f t="shared" si="1"/>
        <v>-0.15625000000000014</v>
      </c>
      <c r="G27" s="3">
        <f t="shared" si="8"/>
        <v>-0.10000000000000009</v>
      </c>
      <c r="H27" s="13"/>
      <c r="I27" s="12"/>
      <c r="J27" s="1">
        <f t="shared" si="2"/>
        <v>1.6000000000000003</v>
      </c>
      <c r="K27" s="1">
        <v>1.6</v>
      </c>
      <c r="L27" s="1">
        <f t="shared" si="9"/>
        <v>0</v>
      </c>
      <c r="M27" s="2">
        <f t="shared" si="3"/>
        <v>0</v>
      </c>
      <c r="N27" s="3">
        <f t="shared" si="10"/>
        <v>0</v>
      </c>
      <c r="O27" s="3">
        <f t="shared" si="11"/>
        <v>0</v>
      </c>
      <c r="P27" s="13"/>
      <c r="Q27" s="12"/>
      <c r="R27" s="11">
        <f t="shared" si="12"/>
        <v>16</v>
      </c>
      <c r="S27" s="11">
        <v>16</v>
      </c>
      <c r="T27" s="11">
        <f t="shared" si="13"/>
        <v>0</v>
      </c>
      <c r="U27" s="2">
        <f t="shared" si="4"/>
        <v>0</v>
      </c>
      <c r="V27" s="3">
        <f t="shared" si="14"/>
        <v>0</v>
      </c>
      <c r="W27" s="3">
        <f t="shared" si="15"/>
        <v>0</v>
      </c>
      <c r="X27" s="13"/>
      <c r="Y27" s="12"/>
      <c r="Z27" s="3">
        <f t="shared" si="16"/>
        <v>160</v>
      </c>
      <c r="AA27" s="3">
        <v>160.25</v>
      </c>
      <c r="AB27" s="3">
        <f t="shared" si="17"/>
        <v>0.25</v>
      </c>
      <c r="AC27" s="2">
        <f t="shared" si="5"/>
        <v>1</v>
      </c>
      <c r="AD27" s="3">
        <f t="shared" si="18"/>
        <v>0.15625</v>
      </c>
      <c r="AE27" s="3">
        <f t="shared" si="19"/>
        <v>0.1</v>
      </c>
    </row>
    <row r="28" spans="2:31" ht="11.25">
      <c r="B28" s="1">
        <f t="shared" si="6"/>
        <v>0.17</v>
      </c>
      <c r="C28" s="5">
        <v>0.16975</v>
      </c>
      <c r="D28" s="5">
        <f t="shared" si="7"/>
        <v>-0.0002500000000000002</v>
      </c>
      <c r="E28" s="2">
        <f t="shared" si="0"/>
        <v>-1.0000000000000009</v>
      </c>
      <c r="F28" s="3">
        <f t="shared" si="1"/>
        <v>-0.14705882352941188</v>
      </c>
      <c r="G28" s="3">
        <f t="shared" si="8"/>
        <v>-0.10000000000000009</v>
      </c>
      <c r="H28" s="13"/>
      <c r="I28" s="12"/>
      <c r="J28" s="1">
        <f t="shared" si="2"/>
        <v>1.7000000000000004</v>
      </c>
      <c r="K28" s="1">
        <v>1.7</v>
      </c>
      <c r="L28" s="1">
        <f t="shared" si="9"/>
        <v>0</v>
      </c>
      <c r="M28" s="2">
        <f t="shared" si="3"/>
        <v>0</v>
      </c>
      <c r="N28" s="3">
        <f t="shared" si="10"/>
        <v>0</v>
      </c>
      <c r="O28" s="3">
        <f t="shared" si="11"/>
        <v>0</v>
      </c>
      <c r="P28" s="13"/>
      <c r="Q28" s="12"/>
      <c r="R28" s="11">
        <f t="shared" si="12"/>
        <v>17</v>
      </c>
      <c r="S28" s="11">
        <v>17</v>
      </c>
      <c r="T28" s="11">
        <f t="shared" si="13"/>
        <v>0</v>
      </c>
      <c r="U28" s="2">
        <f t="shared" si="4"/>
        <v>0</v>
      </c>
      <c r="V28" s="3">
        <f t="shared" si="14"/>
        <v>0</v>
      </c>
      <c r="W28" s="3">
        <f t="shared" si="15"/>
        <v>0</v>
      </c>
      <c r="X28" s="13"/>
      <c r="Y28" s="12"/>
      <c r="Z28" s="3">
        <f t="shared" si="16"/>
        <v>170</v>
      </c>
      <c r="AA28" s="3">
        <v>170.25</v>
      </c>
      <c r="AB28" s="3">
        <f t="shared" si="17"/>
        <v>0.25</v>
      </c>
      <c r="AC28" s="2">
        <f t="shared" si="5"/>
        <v>1</v>
      </c>
      <c r="AD28" s="3">
        <f t="shared" si="18"/>
        <v>0.14705882352941177</v>
      </c>
      <c r="AE28" s="3">
        <f t="shared" si="19"/>
        <v>0.1</v>
      </c>
    </row>
    <row r="29" spans="2:31" ht="11.25">
      <c r="B29" s="1">
        <f t="shared" si="6"/>
        <v>0.18000000000000002</v>
      </c>
      <c r="C29" s="5">
        <v>0.17975</v>
      </c>
      <c r="D29" s="5">
        <f t="shared" si="7"/>
        <v>-0.000250000000000028</v>
      </c>
      <c r="E29" s="2">
        <f t="shared" si="0"/>
        <v>-1.000000000000112</v>
      </c>
      <c r="F29" s="3">
        <f t="shared" si="1"/>
        <v>-0.1388888888889044</v>
      </c>
      <c r="G29" s="3">
        <f t="shared" si="8"/>
        <v>-0.10000000000001119</v>
      </c>
      <c r="H29" s="13"/>
      <c r="I29" s="12"/>
      <c r="J29" s="1">
        <f t="shared" si="2"/>
        <v>1.8000000000000005</v>
      </c>
      <c r="K29" s="1">
        <v>1.8</v>
      </c>
      <c r="L29" s="1">
        <f t="shared" si="9"/>
        <v>0</v>
      </c>
      <c r="M29" s="2">
        <f t="shared" si="3"/>
        <v>0</v>
      </c>
      <c r="N29" s="3">
        <f t="shared" si="10"/>
        <v>0</v>
      </c>
      <c r="O29" s="3">
        <f t="shared" si="11"/>
        <v>0</v>
      </c>
      <c r="P29" s="13"/>
      <c r="Q29" s="12"/>
      <c r="R29" s="11">
        <f t="shared" si="12"/>
        <v>18</v>
      </c>
      <c r="S29" s="11">
        <v>18</v>
      </c>
      <c r="T29" s="11">
        <f t="shared" si="13"/>
        <v>0</v>
      </c>
      <c r="U29" s="2">
        <f t="shared" si="4"/>
        <v>0</v>
      </c>
      <c r="V29" s="3">
        <f t="shared" si="14"/>
        <v>0</v>
      </c>
      <c r="W29" s="3">
        <f t="shared" si="15"/>
        <v>0</v>
      </c>
      <c r="X29" s="13"/>
      <c r="Y29" s="12"/>
      <c r="Z29" s="3">
        <f t="shared" si="16"/>
        <v>180</v>
      </c>
      <c r="AA29" s="3">
        <v>180.25</v>
      </c>
      <c r="AB29" s="3">
        <f t="shared" si="17"/>
        <v>0.25</v>
      </c>
      <c r="AC29" s="2">
        <f t="shared" si="5"/>
        <v>1</v>
      </c>
      <c r="AD29" s="3">
        <f t="shared" si="18"/>
        <v>0.1388888888888889</v>
      </c>
      <c r="AE29" s="3">
        <f t="shared" si="19"/>
        <v>0.1</v>
      </c>
    </row>
    <row r="30" spans="2:31" ht="11.25">
      <c r="B30" s="1">
        <f t="shared" si="6"/>
        <v>0.19000000000000003</v>
      </c>
      <c r="C30" s="5">
        <v>0.18975</v>
      </c>
      <c r="D30" s="5">
        <f t="shared" si="7"/>
        <v>-0.000250000000000028</v>
      </c>
      <c r="E30" s="2">
        <f t="shared" si="0"/>
        <v>-1.000000000000112</v>
      </c>
      <c r="F30" s="3">
        <f t="shared" si="1"/>
        <v>-0.13157894736843576</v>
      </c>
      <c r="G30" s="3">
        <f t="shared" si="8"/>
        <v>-0.10000000000001119</v>
      </c>
      <c r="H30" s="13"/>
      <c r="I30" s="12"/>
      <c r="J30" s="1">
        <f t="shared" si="2"/>
        <v>1.9000000000000006</v>
      </c>
      <c r="K30" s="1">
        <v>1.9</v>
      </c>
      <c r="L30" s="1">
        <f t="shared" si="9"/>
        <v>0</v>
      </c>
      <c r="M30" s="2">
        <f t="shared" si="3"/>
        <v>0</v>
      </c>
      <c r="N30" s="3">
        <f t="shared" si="10"/>
        <v>0</v>
      </c>
      <c r="O30" s="3">
        <f t="shared" si="11"/>
        <v>0</v>
      </c>
      <c r="P30" s="13"/>
      <c r="Q30" s="12"/>
      <c r="R30" s="11">
        <f t="shared" si="12"/>
        <v>19</v>
      </c>
      <c r="S30" s="11">
        <v>19</v>
      </c>
      <c r="T30" s="11">
        <f t="shared" si="13"/>
        <v>0</v>
      </c>
      <c r="U30" s="2">
        <f t="shared" si="4"/>
        <v>0</v>
      </c>
      <c r="V30" s="3">
        <f t="shared" si="14"/>
        <v>0</v>
      </c>
      <c r="W30" s="3">
        <f t="shared" si="15"/>
        <v>0</v>
      </c>
      <c r="X30" s="13"/>
      <c r="Y30" s="12"/>
      <c r="Z30" s="3">
        <f t="shared" si="16"/>
        <v>190</v>
      </c>
      <c r="AA30" s="3">
        <v>190.25</v>
      </c>
      <c r="AB30" s="3">
        <f t="shared" si="17"/>
        <v>0.25</v>
      </c>
      <c r="AC30" s="2">
        <f t="shared" si="5"/>
        <v>1</v>
      </c>
      <c r="AD30" s="3">
        <f t="shared" si="18"/>
        <v>0.13157894736842105</v>
      </c>
      <c r="AE30" s="3">
        <f t="shared" si="19"/>
        <v>0.1</v>
      </c>
    </row>
    <row r="31" spans="2:31" ht="11.25">
      <c r="B31" s="1">
        <f t="shared" si="6"/>
        <v>0.20000000000000004</v>
      </c>
      <c r="C31" s="5">
        <v>0.19975</v>
      </c>
      <c r="D31" s="5">
        <f t="shared" si="7"/>
        <v>-0.000250000000000028</v>
      </c>
      <c r="E31" s="2">
        <f t="shared" si="0"/>
        <v>-1.000000000000112</v>
      </c>
      <c r="F31" s="3">
        <f t="shared" si="1"/>
        <v>-0.12500000000001396</v>
      </c>
      <c r="G31" s="3">
        <f t="shared" si="8"/>
        <v>-0.10000000000001119</v>
      </c>
      <c r="H31" s="13"/>
      <c r="I31" s="12"/>
      <c r="J31" s="1">
        <f t="shared" si="2"/>
        <v>2.0000000000000004</v>
      </c>
      <c r="K31" s="1">
        <v>2</v>
      </c>
      <c r="L31" s="1">
        <f t="shared" si="9"/>
        <v>0</v>
      </c>
      <c r="M31" s="2">
        <f t="shared" si="3"/>
        <v>0</v>
      </c>
      <c r="N31" s="3">
        <f t="shared" si="10"/>
        <v>0</v>
      </c>
      <c r="O31" s="3">
        <f t="shared" si="11"/>
        <v>0</v>
      </c>
      <c r="P31" s="13"/>
      <c r="Q31" s="12"/>
      <c r="R31" s="11">
        <f t="shared" si="12"/>
        <v>20</v>
      </c>
      <c r="S31" s="11">
        <v>20</v>
      </c>
      <c r="T31" s="11">
        <f t="shared" si="13"/>
        <v>0</v>
      </c>
      <c r="U31" s="2">
        <f t="shared" si="4"/>
        <v>0</v>
      </c>
      <c r="V31" s="3">
        <f t="shared" si="14"/>
        <v>0</v>
      </c>
      <c r="W31" s="3">
        <f t="shared" si="15"/>
        <v>0</v>
      </c>
      <c r="X31" s="13"/>
      <c r="Y31" s="12"/>
      <c r="Z31" s="3">
        <f t="shared" si="16"/>
        <v>200</v>
      </c>
      <c r="AA31" s="3">
        <v>200.5</v>
      </c>
      <c r="AB31" s="3">
        <f t="shared" si="17"/>
        <v>0.5</v>
      </c>
      <c r="AC31" s="2">
        <f t="shared" si="5"/>
        <v>2</v>
      </c>
      <c r="AD31" s="3">
        <f t="shared" si="18"/>
        <v>0.25</v>
      </c>
      <c r="AE31" s="3">
        <f t="shared" si="19"/>
        <v>0.2</v>
      </c>
    </row>
    <row r="32" spans="2:31" ht="11.25">
      <c r="B32" s="1">
        <f t="shared" si="6"/>
        <v>0.21000000000000005</v>
      </c>
      <c r="C32" s="5">
        <v>0.20975</v>
      </c>
      <c r="D32" s="5">
        <f t="shared" si="7"/>
        <v>-0.00025000000000005573</v>
      </c>
      <c r="E32" s="2">
        <f t="shared" si="0"/>
        <v>-1.000000000000223</v>
      </c>
      <c r="F32" s="3">
        <f t="shared" si="1"/>
        <v>-0.11904761904764556</v>
      </c>
      <c r="G32" s="3">
        <f t="shared" si="8"/>
        <v>-0.1000000000000223</v>
      </c>
      <c r="H32" s="13"/>
      <c r="I32" s="12"/>
      <c r="J32" s="1">
        <f t="shared" si="2"/>
        <v>2.1000000000000005</v>
      </c>
      <c r="K32" s="1">
        <v>2.1</v>
      </c>
      <c r="L32" s="1">
        <f t="shared" si="9"/>
        <v>0</v>
      </c>
      <c r="M32" s="2">
        <f t="shared" si="3"/>
        <v>0</v>
      </c>
      <c r="N32" s="3">
        <f t="shared" si="10"/>
        <v>0</v>
      </c>
      <c r="O32" s="3">
        <f t="shared" si="11"/>
        <v>0</v>
      </c>
      <c r="P32" s="13"/>
      <c r="Q32" s="12"/>
      <c r="R32" s="11">
        <f t="shared" si="12"/>
        <v>21</v>
      </c>
      <c r="S32" s="11">
        <v>21</v>
      </c>
      <c r="T32" s="11">
        <f t="shared" si="13"/>
        <v>0</v>
      </c>
      <c r="U32" s="2">
        <f t="shared" si="4"/>
        <v>0</v>
      </c>
      <c r="V32" s="3">
        <f t="shared" si="14"/>
        <v>0</v>
      </c>
      <c r="W32" s="3">
        <f t="shared" si="15"/>
        <v>0</v>
      </c>
      <c r="X32" s="13"/>
      <c r="Y32" s="12"/>
      <c r="Z32" s="3">
        <f t="shared" si="16"/>
        <v>210</v>
      </c>
      <c r="AA32" s="3">
        <v>210.5</v>
      </c>
      <c r="AB32" s="3">
        <f t="shared" si="17"/>
        <v>0.5</v>
      </c>
      <c r="AC32" s="2">
        <f t="shared" si="5"/>
        <v>2</v>
      </c>
      <c r="AD32" s="3">
        <f t="shared" si="18"/>
        <v>0.23809523809523808</v>
      </c>
      <c r="AE32" s="3">
        <f t="shared" si="19"/>
        <v>0.2</v>
      </c>
    </row>
    <row r="33" spans="2:31" ht="11.25">
      <c r="B33" s="1">
        <f t="shared" si="6"/>
        <v>0.22000000000000006</v>
      </c>
      <c r="C33" s="5">
        <v>0.21975</v>
      </c>
      <c r="D33" s="5">
        <f t="shared" si="7"/>
        <v>-0.00025000000000005573</v>
      </c>
      <c r="E33" s="2">
        <f t="shared" si="0"/>
        <v>-1.000000000000223</v>
      </c>
      <c r="F33" s="3">
        <f t="shared" si="1"/>
        <v>-0.11363636363638895</v>
      </c>
      <c r="G33" s="3">
        <f t="shared" si="8"/>
        <v>-0.1000000000000223</v>
      </c>
      <c r="H33" s="13"/>
      <c r="I33" s="12"/>
      <c r="J33" s="1">
        <f t="shared" si="2"/>
        <v>2.2000000000000006</v>
      </c>
      <c r="K33" s="1">
        <v>2.2</v>
      </c>
      <c r="L33" s="1">
        <f t="shared" si="9"/>
        <v>0</v>
      </c>
      <c r="M33" s="2">
        <f t="shared" si="3"/>
        <v>0</v>
      </c>
      <c r="N33" s="3">
        <f t="shared" si="10"/>
        <v>0</v>
      </c>
      <c r="O33" s="3">
        <f t="shared" si="11"/>
        <v>0</v>
      </c>
      <c r="P33" s="13"/>
      <c r="Q33" s="12"/>
      <c r="R33" s="11">
        <f t="shared" si="12"/>
        <v>22</v>
      </c>
      <c r="S33" s="11">
        <v>22</v>
      </c>
      <c r="T33" s="11">
        <f t="shared" si="13"/>
        <v>0</v>
      </c>
      <c r="U33" s="2">
        <f t="shared" si="4"/>
        <v>0</v>
      </c>
      <c r="V33" s="3">
        <f t="shared" si="14"/>
        <v>0</v>
      </c>
      <c r="W33" s="3">
        <f t="shared" si="15"/>
        <v>0</v>
      </c>
      <c r="X33" s="13"/>
      <c r="Y33" s="12"/>
      <c r="Z33" s="3">
        <f t="shared" si="16"/>
        <v>220</v>
      </c>
      <c r="AA33" s="3">
        <v>220.5</v>
      </c>
      <c r="AB33" s="3">
        <f t="shared" si="17"/>
        <v>0.5</v>
      </c>
      <c r="AC33" s="2">
        <f t="shared" si="5"/>
        <v>2</v>
      </c>
      <c r="AD33" s="3">
        <f t="shared" si="18"/>
        <v>0.22727272727272727</v>
      </c>
      <c r="AE33" s="3">
        <f t="shared" si="19"/>
        <v>0.2</v>
      </c>
    </row>
    <row r="34" spans="2:31" ht="11.25">
      <c r="B34" s="1">
        <f t="shared" si="6"/>
        <v>0.23000000000000007</v>
      </c>
      <c r="C34" s="5">
        <v>0.22975</v>
      </c>
      <c r="D34" s="5">
        <f t="shared" si="7"/>
        <v>-0.00025000000000005573</v>
      </c>
      <c r="E34" s="2">
        <f t="shared" si="0"/>
        <v>-1.000000000000223</v>
      </c>
      <c r="F34" s="3">
        <f t="shared" si="1"/>
        <v>-0.10869565217393724</v>
      </c>
      <c r="G34" s="3">
        <f t="shared" si="8"/>
        <v>-0.1000000000000223</v>
      </c>
      <c r="H34" s="13"/>
      <c r="I34" s="12"/>
      <c r="J34" s="1">
        <f t="shared" si="2"/>
        <v>2.3000000000000007</v>
      </c>
      <c r="K34" s="1">
        <v>2.3</v>
      </c>
      <c r="L34" s="1">
        <f t="shared" si="9"/>
        <v>0</v>
      </c>
      <c r="M34" s="2">
        <f t="shared" si="3"/>
        <v>0</v>
      </c>
      <c r="N34" s="3">
        <f t="shared" si="10"/>
        <v>0</v>
      </c>
      <c r="O34" s="3">
        <f t="shared" si="11"/>
        <v>0</v>
      </c>
      <c r="P34" s="13"/>
      <c r="Q34" s="12"/>
      <c r="R34" s="11">
        <f t="shared" si="12"/>
        <v>23</v>
      </c>
      <c r="S34" s="11">
        <v>23</v>
      </c>
      <c r="T34" s="11">
        <f t="shared" si="13"/>
        <v>0</v>
      </c>
      <c r="U34" s="2">
        <f t="shared" si="4"/>
        <v>0</v>
      </c>
      <c r="V34" s="3">
        <f t="shared" si="14"/>
        <v>0</v>
      </c>
      <c r="W34" s="3">
        <f t="shared" si="15"/>
        <v>0</v>
      </c>
      <c r="X34" s="13"/>
      <c r="Y34" s="12"/>
      <c r="Z34" s="3">
        <f t="shared" si="16"/>
        <v>230</v>
      </c>
      <c r="AA34" s="3">
        <v>230.5</v>
      </c>
      <c r="AB34" s="3">
        <f t="shared" si="17"/>
        <v>0.5</v>
      </c>
      <c r="AC34" s="2">
        <f t="shared" si="5"/>
        <v>2</v>
      </c>
      <c r="AD34" s="3">
        <f t="shared" si="18"/>
        <v>0.21739130434782608</v>
      </c>
      <c r="AE34" s="3">
        <f t="shared" si="19"/>
        <v>0.2</v>
      </c>
    </row>
    <row r="35" spans="2:31" ht="11.25">
      <c r="B35" s="1">
        <f t="shared" si="6"/>
        <v>0.24000000000000007</v>
      </c>
      <c r="C35" s="5">
        <v>0.23975</v>
      </c>
      <c r="D35" s="5">
        <f t="shared" si="7"/>
        <v>-0.0002500000000000835</v>
      </c>
      <c r="E35" s="2">
        <f t="shared" si="0"/>
        <v>-1.000000000000334</v>
      </c>
      <c r="F35" s="3">
        <f t="shared" si="1"/>
        <v>-0.10416666666670142</v>
      </c>
      <c r="G35" s="3">
        <f t="shared" si="8"/>
        <v>-0.1000000000000334</v>
      </c>
      <c r="H35" s="13"/>
      <c r="I35" s="12"/>
      <c r="J35" s="1">
        <f t="shared" si="2"/>
        <v>2.400000000000001</v>
      </c>
      <c r="K35" s="1">
        <v>2.4</v>
      </c>
      <c r="L35" s="1">
        <f t="shared" si="9"/>
        <v>0</v>
      </c>
      <c r="M35" s="2">
        <f t="shared" si="3"/>
        <v>0</v>
      </c>
      <c r="N35" s="3">
        <f t="shared" si="10"/>
        <v>0</v>
      </c>
      <c r="O35" s="3">
        <f t="shared" si="11"/>
        <v>0</v>
      </c>
      <c r="P35" s="13"/>
      <c r="Q35" s="12"/>
      <c r="R35" s="11">
        <f t="shared" si="12"/>
        <v>24</v>
      </c>
      <c r="S35" s="11">
        <v>24</v>
      </c>
      <c r="T35" s="11">
        <f t="shared" si="13"/>
        <v>0</v>
      </c>
      <c r="U35" s="2">
        <f t="shared" si="4"/>
        <v>0</v>
      </c>
      <c r="V35" s="3">
        <f t="shared" si="14"/>
        <v>0</v>
      </c>
      <c r="W35" s="3">
        <f t="shared" si="15"/>
        <v>0</v>
      </c>
      <c r="X35" s="13"/>
      <c r="Y35" s="12"/>
      <c r="Z35" s="3">
        <f t="shared" si="16"/>
        <v>240</v>
      </c>
      <c r="AA35" s="3">
        <v>240.75</v>
      </c>
      <c r="AB35" s="3">
        <f t="shared" si="17"/>
        <v>0.75</v>
      </c>
      <c r="AC35" s="2">
        <f t="shared" si="5"/>
        <v>3</v>
      </c>
      <c r="AD35" s="3">
        <f t="shared" si="18"/>
        <v>0.3125</v>
      </c>
      <c r="AE35" s="3">
        <f t="shared" si="19"/>
        <v>0.3</v>
      </c>
    </row>
    <row r="36" spans="2:31" ht="11.25">
      <c r="B36" s="1">
        <f t="shared" si="6"/>
        <v>0.25000000000000006</v>
      </c>
      <c r="C36" s="5">
        <v>0.24975</v>
      </c>
      <c r="D36" s="5">
        <f t="shared" si="7"/>
        <v>-0.00025000000000005573</v>
      </c>
      <c r="E36" s="2">
        <f t="shared" si="0"/>
        <v>-1.000000000000223</v>
      </c>
      <c r="F36" s="3">
        <f t="shared" si="1"/>
        <v>-0.10000000000002227</v>
      </c>
      <c r="G36" s="3">
        <f t="shared" si="8"/>
        <v>-0.1000000000000223</v>
      </c>
      <c r="H36" s="13"/>
      <c r="I36" s="12"/>
      <c r="J36" s="1">
        <f t="shared" si="2"/>
        <v>2.500000000000001</v>
      </c>
      <c r="K36" s="1">
        <v>2.5</v>
      </c>
      <c r="L36" s="1">
        <f t="shared" si="9"/>
        <v>0</v>
      </c>
      <c r="M36" s="2">
        <f t="shared" si="3"/>
        <v>0</v>
      </c>
      <c r="N36" s="3">
        <f t="shared" si="10"/>
        <v>0</v>
      </c>
      <c r="O36" s="3">
        <f t="shared" si="11"/>
        <v>0</v>
      </c>
      <c r="P36" s="13"/>
      <c r="Q36" s="12"/>
      <c r="R36" s="11">
        <f t="shared" si="12"/>
        <v>25</v>
      </c>
      <c r="S36" s="11">
        <v>25</v>
      </c>
      <c r="T36" s="11">
        <f t="shared" si="13"/>
        <v>0</v>
      </c>
      <c r="U36" s="2">
        <f t="shared" si="4"/>
        <v>0</v>
      </c>
      <c r="V36" s="3">
        <f t="shared" si="14"/>
        <v>0</v>
      </c>
      <c r="W36" s="3">
        <f t="shared" si="15"/>
        <v>0</v>
      </c>
      <c r="X36" s="13"/>
      <c r="Y36" s="12"/>
      <c r="Z36" s="3">
        <f t="shared" si="16"/>
        <v>250</v>
      </c>
      <c r="AA36" s="3">
        <v>250.75</v>
      </c>
      <c r="AB36" s="3">
        <f t="shared" si="17"/>
        <v>0.75</v>
      </c>
      <c r="AC36" s="2">
        <f t="shared" si="5"/>
        <v>3</v>
      </c>
      <c r="AD36" s="3">
        <f t="shared" si="18"/>
        <v>0.3</v>
      </c>
      <c r="AE36" s="3">
        <f t="shared" si="19"/>
        <v>0.3</v>
      </c>
    </row>
    <row r="37" spans="3:30" ht="11.25">
      <c r="C37" s="5"/>
      <c r="D37" s="5"/>
      <c r="R37" s="11"/>
      <c r="Z37" s="3"/>
      <c r="AD37" s="3"/>
    </row>
    <row r="38" spans="3:30" ht="11.25">
      <c r="C38" s="5"/>
      <c r="D38" s="5"/>
      <c r="R38" s="11"/>
      <c r="Z38" s="3"/>
      <c r="AD38" s="3"/>
    </row>
    <row r="39" spans="2:30" ht="16.5">
      <c r="B39" s="16" t="s">
        <v>16</v>
      </c>
      <c r="C39" s="5"/>
      <c r="D39" s="5"/>
      <c r="R39" s="11"/>
      <c r="Z39" s="3"/>
      <c r="AD39" s="3"/>
    </row>
    <row r="40" spans="3:30" ht="11.25">
      <c r="C40" s="5"/>
      <c r="D40" s="5"/>
      <c r="R40" s="11"/>
      <c r="Z40" s="3"/>
      <c r="AD40" s="3"/>
    </row>
    <row r="41" spans="2:32" ht="16.5">
      <c r="B41" s="16" t="s">
        <v>12</v>
      </c>
      <c r="C41" s="16"/>
      <c r="D41" s="16"/>
      <c r="E41" s="17"/>
      <c r="F41" s="18"/>
      <c r="G41" s="18"/>
      <c r="H41" s="13"/>
      <c r="I41" s="28"/>
      <c r="J41" s="16" t="s">
        <v>31</v>
      </c>
      <c r="K41" s="20"/>
      <c r="L41" s="16"/>
      <c r="M41" s="16"/>
      <c r="N41" s="18"/>
      <c r="O41" s="18"/>
      <c r="P41" s="13"/>
      <c r="Q41" s="28"/>
      <c r="R41" s="19" t="s">
        <v>21</v>
      </c>
      <c r="S41" s="19"/>
      <c r="T41" s="19"/>
      <c r="U41" s="17"/>
      <c r="V41" s="19"/>
      <c r="W41" s="19"/>
      <c r="X41" s="13"/>
      <c r="Y41" s="28"/>
      <c r="Z41" s="19" t="s">
        <v>22</v>
      </c>
      <c r="AA41" s="19"/>
      <c r="AB41" s="19"/>
      <c r="AC41" s="17"/>
      <c r="AD41" s="19"/>
      <c r="AE41" s="18"/>
      <c r="AF41" s="18"/>
    </row>
    <row r="42" spans="8:30" ht="11.25">
      <c r="H42" s="13"/>
      <c r="P42" s="13"/>
      <c r="X42" s="13"/>
      <c r="AD42" s="3"/>
    </row>
    <row r="43" spans="1:32" ht="11.25">
      <c r="A43" s="10" t="s">
        <v>14</v>
      </c>
      <c r="B43" s="6" t="s">
        <v>0</v>
      </c>
      <c r="C43" s="7" t="s">
        <v>1</v>
      </c>
      <c r="D43" s="6" t="s">
        <v>6</v>
      </c>
      <c r="E43" s="8" t="s">
        <v>6</v>
      </c>
      <c r="F43" s="9" t="s">
        <v>6</v>
      </c>
      <c r="G43" s="9" t="s">
        <v>6</v>
      </c>
      <c r="H43" s="13"/>
      <c r="I43" s="10" t="s">
        <v>14</v>
      </c>
      <c r="J43" s="6" t="s">
        <v>0</v>
      </c>
      <c r="K43" s="7" t="s">
        <v>1</v>
      </c>
      <c r="L43" s="6" t="s">
        <v>6</v>
      </c>
      <c r="M43" s="8" t="s">
        <v>6</v>
      </c>
      <c r="N43" s="9" t="s">
        <v>6</v>
      </c>
      <c r="O43" s="9" t="s">
        <v>6</v>
      </c>
      <c r="P43" s="13"/>
      <c r="Q43" s="10" t="s">
        <v>14</v>
      </c>
      <c r="R43" s="6" t="s">
        <v>0</v>
      </c>
      <c r="S43" s="7" t="s">
        <v>1</v>
      </c>
      <c r="T43" s="6" t="s">
        <v>6</v>
      </c>
      <c r="U43" s="8" t="s">
        <v>6</v>
      </c>
      <c r="V43" s="9" t="s">
        <v>6</v>
      </c>
      <c r="W43" s="9" t="s">
        <v>6</v>
      </c>
      <c r="X43" s="13"/>
      <c r="Y43" s="10" t="s">
        <v>14</v>
      </c>
      <c r="Z43" s="6" t="s">
        <v>0</v>
      </c>
      <c r="AA43" s="7" t="s">
        <v>1</v>
      </c>
      <c r="AB43" s="6" t="s">
        <v>6</v>
      </c>
      <c r="AC43" s="8" t="s">
        <v>6</v>
      </c>
      <c r="AD43" s="9" t="s">
        <v>6</v>
      </c>
      <c r="AE43" s="9" t="s">
        <v>6</v>
      </c>
      <c r="AF43" s="9"/>
    </row>
    <row r="44" spans="2:32" ht="11.25">
      <c r="B44" s="6"/>
      <c r="C44" s="7"/>
      <c r="D44" s="6"/>
      <c r="E44" s="8" t="s">
        <v>7</v>
      </c>
      <c r="F44" s="9" t="s">
        <v>7</v>
      </c>
      <c r="G44" s="9" t="s">
        <v>5</v>
      </c>
      <c r="H44" s="13"/>
      <c r="J44" s="6"/>
      <c r="K44" s="7"/>
      <c r="L44" s="6"/>
      <c r="M44" s="8" t="s">
        <v>7</v>
      </c>
      <c r="N44" s="9" t="s">
        <v>7</v>
      </c>
      <c r="O44" s="9" t="s">
        <v>5</v>
      </c>
      <c r="P44" s="13"/>
      <c r="R44" s="6"/>
      <c r="S44" s="7"/>
      <c r="T44" s="6"/>
      <c r="U44" s="8" t="s">
        <v>7</v>
      </c>
      <c r="V44" s="9" t="s">
        <v>7</v>
      </c>
      <c r="W44" s="9" t="s">
        <v>5</v>
      </c>
      <c r="X44" s="13"/>
      <c r="Z44" s="6"/>
      <c r="AA44" s="7"/>
      <c r="AB44" s="6"/>
      <c r="AC44" s="8" t="s">
        <v>7</v>
      </c>
      <c r="AD44" s="9" t="s">
        <v>7</v>
      </c>
      <c r="AE44" s="9" t="s">
        <v>5</v>
      </c>
      <c r="AF44" s="9"/>
    </row>
    <row r="45" spans="2:32" ht="11.25">
      <c r="B45" s="6" t="s">
        <v>2</v>
      </c>
      <c r="C45" s="7" t="s">
        <v>2</v>
      </c>
      <c r="D45" s="6" t="s">
        <v>2</v>
      </c>
      <c r="E45" s="8" t="s">
        <v>8</v>
      </c>
      <c r="F45" s="9" t="s">
        <v>3</v>
      </c>
      <c r="G45" s="10" t="s">
        <v>3</v>
      </c>
      <c r="H45" s="14"/>
      <c r="J45" s="6" t="s">
        <v>2</v>
      </c>
      <c r="K45" s="7" t="s">
        <v>2</v>
      </c>
      <c r="L45" s="6" t="s">
        <v>2</v>
      </c>
      <c r="M45" s="8" t="s">
        <v>8</v>
      </c>
      <c r="N45" s="9" t="s">
        <v>3</v>
      </c>
      <c r="O45" s="10" t="s">
        <v>3</v>
      </c>
      <c r="P45" s="14"/>
      <c r="R45" s="6" t="s">
        <v>2</v>
      </c>
      <c r="S45" s="7" t="s">
        <v>2</v>
      </c>
      <c r="T45" s="6" t="s">
        <v>2</v>
      </c>
      <c r="U45" s="8" t="s">
        <v>8</v>
      </c>
      <c r="V45" s="9" t="s">
        <v>3</v>
      </c>
      <c r="W45" s="10" t="s">
        <v>3</v>
      </c>
      <c r="X45" s="14"/>
      <c r="Z45" s="6" t="s">
        <v>2</v>
      </c>
      <c r="AA45" s="7" t="s">
        <v>2</v>
      </c>
      <c r="AB45" s="6" t="s">
        <v>2</v>
      </c>
      <c r="AC45" s="8" t="s">
        <v>8</v>
      </c>
      <c r="AD45" s="9" t="s">
        <v>3</v>
      </c>
      <c r="AE45" s="10" t="s">
        <v>3</v>
      </c>
      <c r="AF45" s="10"/>
    </row>
    <row r="46" spans="3:24" ht="11.25">
      <c r="C46" s="5"/>
      <c r="H46" s="13"/>
      <c r="K46" s="1"/>
      <c r="P46" s="13"/>
      <c r="X46" s="13"/>
    </row>
    <row r="47" spans="1:30" ht="11.25">
      <c r="A47" s="10">
        <v>3</v>
      </c>
      <c r="B47" s="1">
        <v>0</v>
      </c>
      <c r="C47" s="5">
        <v>0.0065</v>
      </c>
      <c r="D47" s="5">
        <f aca="true" t="shared" si="20" ref="D47:D72">C47-B47</f>
        <v>0.0065</v>
      </c>
      <c r="E47" s="2">
        <f aca="true" t="shared" si="21" ref="E47:E72">D47/0.00025</f>
        <v>26</v>
      </c>
      <c r="H47" s="13"/>
      <c r="I47" s="10">
        <v>1</v>
      </c>
      <c r="J47" s="1">
        <v>0</v>
      </c>
      <c r="K47" s="1">
        <v>0.0225</v>
      </c>
      <c r="L47" s="1">
        <f aca="true" t="shared" si="22" ref="L47:L72">K47-J47</f>
        <v>0.0225</v>
      </c>
      <c r="M47" s="2">
        <f aca="true" t="shared" si="23" ref="M47:M72">L47/0.0025</f>
        <v>9</v>
      </c>
      <c r="P47" s="13"/>
      <c r="Q47" s="10">
        <v>1</v>
      </c>
      <c r="R47" s="11">
        <v>0</v>
      </c>
      <c r="S47" s="11">
        <v>0.125</v>
      </c>
      <c r="T47" s="11">
        <f>S47-R47</f>
        <v>0.125</v>
      </c>
      <c r="U47" s="2">
        <f aca="true" t="shared" si="24" ref="U47:U72">T47/0.025</f>
        <v>5</v>
      </c>
      <c r="V47" s="3"/>
      <c r="W47" s="3"/>
      <c r="X47" s="13"/>
      <c r="Y47" s="10">
        <v>1</v>
      </c>
      <c r="Z47" s="3">
        <v>0</v>
      </c>
      <c r="AA47" s="3">
        <v>0</v>
      </c>
      <c r="AB47" s="3">
        <v>0</v>
      </c>
      <c r="AC47" s="2">
        <f aca="true" t="shared" si="25" ref="AC47:AC69">AB47/0.25</f>
        <v>0</v>
      </c>
      <c r="AD47" s="3"/>
    </row>
    <row r="48" spans="1:31" ht="11.25">
      <c r="A48" s="10">
        <v>3</v>
      </c>
      <c r="B48" s="1">
        <f>B47+0.01</f>
        <v>0.01</v>
      </c>
      <c r="C48" s="5">
        <v>0.00925</v>
      </c>
      <c r="D48" s="5">
        <f t="shared" si="20"/>
        <v>-0.0007500000000000007</v>
      </c>
      <c r="E48" s="2">
        <f t="shared" si="21"/>
        <v>-3.0000000000000027</v>
      </c>
      <c r="F48" s="3">
        <f aca="true" t="shared" si="26" ref="F48:F72">D48*100/B48</f>
        <v>-7.500000000000006</v>
      </c>
      <c r="G48" s="3">
        <f>D48*100/0.25</f>
        <v>-0.30000000000000027</v>
      </c>
      <c r="H48" s="13"/>
      <c r="I48" s="10">
        <v>3</v>
      </c>
      <c r="J48" s="1">
        <f aca="true" t="shared" si="27" ref="J48:J72">J47+0.1</f>
        <v>0.1</v>
      </c>
      <c r="K48" s="1">
        <v>0.065</v>
      </c>
      <c r="L48" s="1">
        <f t="shared" si="22"/>
        <v>-0.035</v>
      </c>
      <c r="M48" s="2">
        <f t="shared" si="23"/>
        <v>-14.000000000000002</v>
      </c>
      <c r="N48" s="3">
        <f aca="true" t="shared" si="28" ref="N48:N72">L48*100/J48</f>
        <v>-35</v>
      </c>
      <c r="O48" s="3">
        <f>L48*100/2.5</f>
        <v>-1.4000000000000001</v>
      </c>
      <c r="P48" s="13"/>
      <c r="Q48" s="10">
        <v>2</v>
      </c>
      <c r="R48" s="11">
        <v>1</v>
      </c>
      <c r="S48" s="11">
        <v>0.625</v>
      </c>
      <c r="T48" s="11">
        <f aca="true" t="shared" si="29" ref="T48:T72">S48-R48</f>
        <v>-0.375</v>
      </c>
      <c r="U48" s="2">
        <f t="shared" si="24"/>
        <v>-15</v>
      </c>
      <c r="V48" s="3">
        <f>T48*100/R48</f>
        <v>-37.5</v>
      </c>
      <c r="W48" s="3">
        <f>T48*100/25</f>
        <v>-1.5</v>
      </c>
      <c r="X48" s="13"/>
      <c r="Y48" s="10">
        <v>2</v>
      </c>
      <c r="Z48" s="3">
        <v>10</v>
      </c>
      <c r="AA48" s="3">
        <v>4.75</v>
      </c>
      <c r="AB48" s="3">
        <f>AA48-Z48</f>
        <v>-5.25</v>
      </c>
      <c r="AC48" s="2">
        <f t="shared" si="25"/>
        <v>-21</v>
      </c>
      <c r="AD48" s="3">
        <f>AB48*100/Z48</f>
        <v>-52.5</v>
      </c>
      <c r="AE48" s="3">
        <f>AB48*110/250</f>
        <v>-2.31</v>
      </c>
    </row>
    <row r="49" spans="1:31" ht="11.25">
      <c r="A49" s="10">
        <v>6</v>
      </c>
      <c r="B49" s="1">
        <f aca="true" t="shared" si="30" ref="B49:B72">B48+0.01</f>
        <v>0.02</v>
      </c>
      <c r="C49" s="5">
        <v>0.0175</v>
      </c>
      <c r="D49" s="5">
        <f t="shared" si="20"/>
        <v>-0.0024999999999999988</v>
      </c>
      <c r="E49" s="2">
        <f t="shared" si="21"/>
        <v>-9.999999999999995</v>
      </c>
      <c r="F49" s="3">
        <f t="shared" si="26"/>
        <v>-12.499999999999995</v>
      </c>
      <c r="G49" s="3">
        <f aca="true" t="shared" si="31" ref="G49:G72">D49*100/0.25</f>
        <v>-0.9999999999999996</v>
      </c>
      <c r="H49" s="13"/>
      <c r="I49" s="10">
        <v>6</v>
      </c>
      <c r="J49" s="1">
        <f t="shared" si="27"/>
        <v>0.2</v>
      </c>
      <c r="K49" s="21">
        <v>0.1575</v>
      </c>
      <c r="L49" s="1">
        <f t="shared" si="22"/>
        <v>-0.04250000000000001</v>
      </c>
      <c r="M49" s="2">
        <f t="shared" si="23"/>
        <v>-17.000000000000004</v>
      </c>
      <c r="N49" s="3">
        <f t="shared" si="28"/>
        <v>-21.250000000000004</v>
      </c>
      <c r="O49" s="3">
        <f aca="true" t="shared" si="32" ref="O49:O72">L49*100/2.5</f>
        <v>-1.7000000000000004</v>
      </c>
      <c r="P49" s="13"/>
      <c r="Q49" s="10">
        <v>6</v>
      </c>
      <c r="R49" s="11">
        <v>2</v>
      </c>
      <c r="S49" s="11">
        <v>1.575</v>
      </c>
      <c r="T49" s="11">
        <f t="shared" si="29"/>
        <v>-0.42500000000000004</v>
      </c>
      <c r="U49" s="2">
        <f t="shared" si="24"/>
        <v>-17</v>
      </c>
      <c r="V49" s="3">
        <f aca="true" t="shared" si="33" ref="V49:V72">T49*100/R49</f>
        <v>-21.250000000000004</v>
      </c>
      <c r="W49" s="3">
        <f aca="true" t="shared" si="34" ref="W49:W72">T49*100/25</f>
        <v>-1.7000000000000002</v>
      </c>
      <c r="X49" s="13"/>
      <c r="Y49" s="10">
        <v>5</v>
      </c>
      <c r="Z49" s="3">
        <v>20</v>
      </c>
      <c r="AA49" s="3">
        <v>14</v>
      </c>
      <c r="AB49" s="3">
        <f aca="true" t="shared" si="35" ref="AB49:AB69">AA49-Z49</f>
        <v>-6</v>
      </c>
      <c r="AC49" s="2">
        <f t="shared" si="25"/>
        <v>-24</v>
      </c>
      <c r="AD49" s="3">
        <f aca="true" t="shared" si="36" ref="AD49:AD69">AB49*100/Z49</f>
        <v>-30</v>
      </c>
      <c r="AE49" s="3">
        <f aca="true" t="shared" si="37" ref="AE49:AE69">AB49*110/250</f>
        <v>-2.64</v>
      </c>
    </row>
    <row r="50" spans="1:31" ht="11.25">
      <c r="A50" s="10">
        <v>9</v>
      </c>
      <c r="B50" s="1">
        <f t="shared" si="30"/>
        <v>0.03</v>
      </c>
      <c r="C50" s="5">
        <v>0.027</v>
      </c>
      <c r="D50" s="5">
        <f t="shared" si="20"/>
        <v>-0.002999999999999999</v>
      </c>
      <c r="E50" s="2">
        <f t="shared" si="21"/>
        <v>-11.999999999999996</v>
      </c>
      <c r="F50" s="3">
        <f t="shared" si="26"/>
        <v>-9.999999999999998</v>
      </c>
      <c r="G50" s="3">
        <f t="shared" si="31"/>
        <v>-1.1999999999999997</v>
      </c>
      <c r="H50" s="13"/>
      <c r="I50" s="10">
        <v>9</v>
      </c>
      <c r="J50" s="1">
        <f t="shared" si="27"/>
        <v>0.30000000000000004</v>
      </c>
      <c r="K50" s="1">
        <v>0.255</v>
      </c>
      <c r="L50" s="1">
        <f t="shared" si="22"/>
        <v>-0.04500000000000004</v>
      </c>
      <c r="M50" s="2">
        <f t="shared" si="23"/>
        <v>-18.000000000000014</v>
      </c>
      <c r="N50" s="3">
        <f t="shared" si="28"/>
        <v>-15.000000000000009</v>
      </c>
      <c r="O50" s="3">
        <f t="shared" si="32"/>
        <v>-1.8000000000000014</v>
      </c>
      <c r="P50" s="13"/>
      <c r="Q50" s="10">
        <v>9</v>
      </c>
      <c r="R50" s="11">
        <v>3</v>
      </c>
      <c r="S50" s="11">
        <v>2.55</v>
      </c>
      <c r="T50" s="11">
        <f t="shared" si="29"/>
        <v>-0.4500000000000002</v>
      </c>
      <c r="U50" s="2">
        <f t="shared" si="24"/>
        <v>-18.000000000000007</v>
      </c>
      <c r="V50" s="3">
        <f t="shared" si="33"/>
        <v>-15.000000000000005</v>
      </c>
      <c r="W50" s="3">
        <f t="shared" si="34"/>
        <v>-1.8000000000000005</v>
      </c>
      <c r="X50" s="13"/>
      <c r="Y50" s="10">
        <v>8</v>
      </c>
      <c r="Z50" s="3">
        <v>30</v>
      </c>
      <c r="AA50" s="3">
        <v>24</v>
      </c>
      <c r="AB50" s="3">
        <f t="shared" si="35"/>
        <v>-6</v>
      </c>
      <c r="AC50" s="2">
        <f t="shared" si="25"/>
        <v>-24</v>
      </c>
      <c r="AD50" s="3">
        <f t="shared" si="36"/>
        <v>-20</v>
      </c>
      <c r="AE50" s="3">
        <f t="shared" si="37"/>
        <v>-2.64</v>
      </c>
    </row>
    <row r="51" spans="1:31" ht="11.25">
      <c r="A51" s="10">
        <v>12</v>
      </c>
      <c r="B51" s="1">
        <f t="shared" si="30"/>
        <v>0.04</v>
      </c>
      <c r="C51" s="5">
        <v>0.037</v>
      </c>
      <c r="D51" s="5">
        <f t="shared" si="20"/>
        <v>-0.0030000000000000027</v>
      </c>
      <c r="E51" s="2">
        <f t="shared" si="21"/>
        <v>-12.00000000000001</v>
      </c>
      <c r="F51" s="3">
        <f t="shared" si="26"/>
        <v>-7.500000000000006</v>
      </c>
      <c r="G51" s="3">
        <f t="shared" si="31"/>
        <v>-1.200000000000001</v>
      </c>
      <c r="H51" s="13"/>
      <c r="I51" s="10">
        <v>12</v>
      </c>
      <c r="J51" s="1">
        <f t="shared" si="27"/>
        <v>0.4</v>
      </c>
      <c r="K51" s="1">
        <v>0.355</v>
      </c>
      <c r="L51" s="1">
        <f t="shared" si="22"/>
        <v>-0.04500000000000004</v>
      </c>
      <c r="M51" s="2">
        <f t="shared" si="23"/>
        <v>-18.000000000000014</v>
      </c>
      <c r="N51" s="3">
        <f t="shared" si="28"/>
        <v>-11.250000000000009</v>
      </c>
      <c r="O51" s="3">
        <f t="shared" si="32"/>
        <v>-1.8000000000000014</v>
      </c>
      <c r="P51" s="13"/>
      <c r="Q51" s="10">
        <v>12</v>
      </c>
      <c r="R51" s="11">
        <v>4</v>
      </c>
      <c r="S51" s="11">
        <v>3.525</v>
      </c>
      <c r="T51" s="11">
        <f t="shared" si="29"/>
        <v>-0.4750000000000001</v>
      </c>
      <c r="U51" s="2">
        <f t="shared" si="24"/>
        <v>-19.000000000000004</v>
      </c>
      <c r="V51" s="3">
        <f t="shared" si="33"/>
        <v>-11.875000000000002</v>
      </c>
      <c r="W51" s="3">
        <f t="shared" si="34"/>
        <v>-1.9000000000000004</v>
      </c>
      <c r="X51" s="13"/>
      <c r="Y51" s="10">
        <v>11</v>
      </c>
      <c r="Z51" s="3">
        <v>40</v>
      </c>
      <c r="AA51" s="3">
        <v>34</v>
      </c>
      <c r="AB51" s="3">
        <f t="shared" si="35"/>
        <v>-6</v>
      </c>
      <c r="AC51" s="2">
        <f t="shared" si="25"/>
        <v>-24</v>
      </c>
      <c r="AD51" s="3">
        <f t="shared" si="36"/>
        <v>-15</v>
      </c>
      <c r="AE51" s="3">
        <f t="shared" si="37"/>
        <v>-2.64</v>
      </c>
    </row>
    <row r="52" spans="1:31" ht="11.25">
      <c r="A52" s="10">
        <v>15</v>
      </c>
      <c r="B52" s="1">
        <f t="shared" si="30"/>
        <v>0.05</v>
      </c>
      <c r="C52" s="5">
        <v>0.04675</v>
      </c>
      <c r="D52" s="5">
        <f t="shared" si="20"/>
        <v>-0.003250000000000003</v>
      </c>
      <c r="E52" s="2">
        <f t="shared" si="21"/>
        <v>-13.00000000000001</v>
      </c>
      <c r="F52" s="3">
        <f t="shared" si="26"/>
        <v>-6.500000000000005</v>
      </c>
      <c r="G52" s="3">
        <f t="shared" si="31"/>
        <v>-1.3000000000000012</v>
      </c>
      <c r="H52" s="13"/>
      <c r="I52" s="10">
        <v>15</v>
      </c>
      <c r="J52" s="1">
        <f t="shared" si="27"/>
        <v>0.5</v>
      </c>
      <c r="K52" s="1">
        <v>0.4525</v>
      </c>
      <c r="L52" s="1">
        <f t="shared" si="22"/>
        <v>-0.04749999999999999</v>
      </c>
      <c r="M52" s="2">
        <f t="shared" si="23"/>
        <v>-18.999999999999993</v>
      </c>
      <c r="N52" s="3">
        <f t="shared" si="28"/>
        <v>-9.499999999999996</v>
      </c>
      <c r="O52" s="3">
        <f t="shared" si="32"/>
        <v>-1.8999999999999992</v>
      </c>
      <c r="P52" s="13"/>
      <c r="Q52" s="10">
        <v>15</v>
      </c>
      <c r="R52" s="11">
        <v>5</v>
      </c>
      <c r="S52" s="11">
        <v>4.525</v>
      </c>
      <c r="T52" s="11">
        <f t="shared" si="29"/>
        <v>-0.47499999999999964</v>
      </c>
      <c r="U52" s="2">
        <f t="shared" si="24"/>
        <v>-18.999999999999986</v>
      </c>
      <c r="V52" s="3">
        <f t="shared" si="33"/>
        <v>-9.499999999999993</v>
      </c>
      <c r="W52" s="3">
        <f t="shared" si="34"/>
        <v>-1.8999999999999986</v>
      </c>
      <c r="X52" s="13"/>
      <c r="Y52" s="10">
        <v>14</v>
      </c>
      <c r="Z52" s="3">
        <v>50</v>
      </c>
      <c r="AA52" s="3">
        <v>44</v>
      </c>
      <c r="AB52" s="3">
        <f t="shared" si="35"/>
        <v>-6</v>
      </c>
      <c r="AC52" s="2">
        <f t="shared" si="25"/>
        <v>-24</v>
      </c>
      <c r="AD52" s="3">
        <f t="shared" si="36"/>
        <v>-12</v>
      </c>
      <c r="AE52" s="3">
        <f t="shared" si="37"/>
        <v>-2.64</v>
      </c>
    </row>
    <row r="53" spans="1:31" ht="11.25">
      <c r="A53" s="10">
        <v>18</v>
      </c>
      <c r="B53" s="1">
        <f t="shared" si="30"/>
        <v>0.060000000000000005</v>
      </c>
      <c r="C53" s="5">
        <v>0.05675</v>
      </c>
      <c r="D53" s="5">
        <f t="shared" si="20"/>
        <v>-0.003250000000000003</v>
      </c>
      <c r="E53" s="2">
        <f t="shared" si="21"/>
        <v>-13.00000000000001</v>
      </c>
      <c r="F53" s="3">
        <f t="shared" si="26"/>
        <v>-5.416666666666671</v>
      </c>
      <c r="G53" s="3">
        <f t="shared" si="31"/>
        <v>-1.3000000000000012</v>
      </c>
      <c r="H53" s="13"/>
      <c r="I53" s="10">
        <v>18</v>
      </c>
      <c r="J53" s="1">
        <f t="shared" si="27"/>
        <v>0.6</v>
      </c>
      <c r="K53" s="1">
        <v>0.5525</v>
      </c>
      <c r="L53" s="1">
        <f t="shared" si="22"/>
        <v>-0.04749999999999999</v>
      </c>
      <c r="M53" s="2">
        <f t="shared" si="23"/>
        <v>-18.999999999999993</v>
      </c>
      <c r="N53" s="3">
        <f t="shared" si="28"/>
        <v>-7.916666666666664</v>
      </c>
      <c r="O53" s="3">
        <f t="shared" si="32"/>
        <v>-1.8999999999999992</v>
      </c>
      <c r="P53" s="13"/>
      <c r="Q53" s="10">
        <v>18</v>
      </c>
      <c r="R53" s="11">
        <v>6</v>
      </c>
      <c r="S53" s="11">
        <v>5.525</v>
      </c>
      <c r="T53" s="11">
        <f t="shared" si="29"/>
        <v>-0.47499999999999964</v>
      </c>
      <c r="U53" s="2">
        <f t="shared" si="24"/>
        <v>-18.999999999999986</v>
      </c>
      <c r="V53" s="3">
        <f t="shared" si="33"/>
        <v>-7.916666666666661</v>
      </c>
      <c r="W53" s="3">
        <f t="shared" si="34"/>
        <v>-1.8999999999999986</v>
      </c>
      <c r="X53" s="13"/>
      <c r="Y53" s="10">
        <v>18</v>
      </c>
      <c r="Z53" s="3">
        <v>60</v>
      </c>
      <c r="AA53" s="3">
        <v>54.25</v>
      </c>
      <c r="AB53" s="3">
        <f t="shared" si="35"/>
        <v>-5.75</v>
      </c>
      <c r="AC53" s="2">
        <f t="shared" si="25"/>
        <v>-23</v>
      </c>
      <c r="AD53" s="3">
        <f t="shared" si="36"/>
        <v>-9.583333333333334</v>
      </c>
      <c r="AE53" s="3">
        <f t="shared" si="37"/>
        <v>-2.53</v>
      </c>
    </row>
    <row r="54" spans="1:31" ht="11.25">
      <c r="A54" s="10">
        <v>22</v>
      </c>
      <c r="B54" s="1">
        <f t="shared" si="30"/>
        <v>0.07</v>
      </c>
      <c r="C54" s="5">
        <v>0.067</v>
      </c>
      <c r="D54" s="5">
        <f t="shared" si="20"/>
        <v>-0.0030000000000000027</v>
      </c>
      <c r="E54" s="2">
        <f t="shared" si="21"/>
        <v>-12.00000000000001</v>
      </c>
      <c r="F54" s="3">
        <f t="shared" si="26"/>
        <v>-4.285714285714289</v>
      </c>
      <c r="G54" s="3">
        <f t="shared" si="31"/>
        <v>-1.200000000000001</v>
      </c>
      <c r="H54" s="13"/>
      <c r="I54" s="10">
        <v>21</v>
      </c>
      <c r="J54" s="1">
        <f t="shared" si="27"/>
        <v>0.7</v>
      </c>
      <c r="K54" s="1">
        <v>0.6525</v>
      </c>
      <c r="L54" s="1">
        <f t="shared" si="22"/>
        <v>-0.04749999999999999</v>
      </c>
      <c r="M54" s="2">
        <f t="shared" si="23"/>
        <v>-18.999999999999993</v>
      </c>
      <c r="N54" s="3">
        <f t="shared" si="28"/>
        <v>-6.785714285714284</v>
      </c>
      <c r="O54" s="3">
        <f t="shared" si="32"/>
        <v>-1.8999999999999992</v>
      </c>
      <c r="P54" s="13"/>
      <c r="Q54" s="10">
        <v>21</v>
      </c>
      <c r="R54" s="11">
        <v>7</v>
      </c>
      <c r="S54" s="11">
        <v>6.525</v>
      </c>
      <c r="T54" s="11">
        <f t="shared" si="29"/>
        <v>-0.47499999999999964</v>
      </c>
      <c r="U54" s="2">
        <f t="shared" si="24"/>
        <v>-18.999999999999986</v>
      </c>
      <c r="V54" s="3">
        <f t="shared" si="33"/>
        <v>-6.78571428571428</v>
      </c>
      <c r="W54" s="3">
        <f t="shared" si="34"/>
        <v>-1.8999999999999986</v>
      </c>
      <c r="X54" s="13"/>
      <c r="Y54" s="10">
        <v>21</v>
      </c>
      <c r="Z54" s="3">
        <v>70</v>
      </c>
      <c r="AA54" s="3">
        <v>64.5</v>
      </c>
      <c r="AB54" s="3">
        <f t="shared" si="35"/>
        <v>-5.5</v>
      </c>
      <c r="AC54" s="2">
        <f t="shared" si="25"/>
        <v>-22</v>
      </c>
      <c r="AD54" s="3">
        <f t="shared" si="36"/>
        <v>-7.857142857142857</v>
      </c>
      <c r="AE54" s="3">
        <f t="shared" si="37"/>
        <v>-2.42</v>
      </c>
    </row>
    <row r="55" spans="1:31" ht="11.25">
      <c r="A55" s="10">
        <v>25</v>
      </c>
      <c r="B55" s="1">
        <f t="shared" si="30"/>
        <v>0.08</v>
      </c>
      <c r="C55" s="5">
        <v>0.077</v>
      </c>
      <c r="D55" s="5">
        <f t="shared" si="20"/>
        <v>-0.0030000000000000027</v>
      </c>
      <c r="E55" s="2">
        <f t="shared" si="21"/>
        <v>-12.00000000000001</v>
      </c>
      <c r="F55" s="3">
        <f t="shared" si="26"/>
        <v>-3.750000000000003</v>
      </c>
      <c r="G55" s="3">
        <f t="shared" si="31"/>
        <v>-1.200000000000001</v>
      </c>
      <c r="H55" s="13"/>
      <c r="I55" s="10">
        <v>24</v>
      </c>
      <c r="J55" s="1">
        <f t="shared" si="27"/>
        <v>0.7999999999999999</v>
      </c>
      <c r="K55" s="1">
        <v>0.7525</v>
      </c>
      <c r="L55" s="1">
        <f t="shared" si="22"/>
        <v>-0.04749999999999999</v>
      </c>
      <c r="M55" s="2">
        <f t="shared" si="23"/>
        <v>-18.999999999999993</v>
      </c>
      <c r="N55" s="3">
        <f t="shared" si="28"/>
        <v>-5.937499999999998</v>
      </c>
      <c r="O55" s="3">
        <f t="shared" si="32"/>
        <v>-1.8999999999999992</v>
      </c>
      <c r="P55" s="13"/>
      <c r="Q55" s="10">
        <v>24</v>
      </c>
      <c r="R55" s="11">
        <v>8</v>
      </c>
      <c r="S55" s="11">
        <v>7.525</v>
      </c>
      <c r="T55" s="11">
        <f t="shared" si="29"/>
        <v>-0.47499999999999964</v>
      </c>
      <c r="U55" s="2">
        <f t="shared" si="24"/>
        <v>-18.999999999999986</v>
      </c>
      <c r="V55" s="3">
        <f t="shared" si="33"/>
        <v>-5.937499999999996</v>
      </c>
      <c r="W55" s="3">
        <f t="shared" si="34"/>
        <v>-1.8999999999999986</v>
      </c>
      <c r="X55" s="13"/>
      <c r="Y55" s="10">
        <v>24</v>
      </c>
      <c r="Z55" s="3">
        <v>80</v>
      </c>
      <c r="AA55" s="3">
        <v>74.5</v>
      </c>
      <c r="AB55" s="3">
        <f t="shared" si="35"/>
        <v>-5.5</v>
      </c>
      <c r="AC55" s="2">
        <f t="shared" si="25"/>
        <v>-22</v>
      </c>
      <c r="AD55" s="3">
        <f t="shared" si="36"/>
        <v>-6.875</v>
      </c>
      <c r="AE55" s="3">
        <f t="shared" si="37"/>
        <v>-2.42</v>
      </c>
    </row>
    <row r="56" spans="1:31" ht="11.25">
      <c r="A56" s="10">
        <v>28</v>
      </c>
      <c r="B56" s="1">
        <f t="shared" si="30"/>
        <v>0.09</v>
      </c>
      <c r="C56" s="5">
        <v>0.087</v>
      </c>
      <c r="D56" s="5">
        <f t="shared" si="20"/>
        <v>-0.0030000000000000027</v>
      </c>
      <c r="E56" s="2">
        <f t="shared" si="21"/>
        <v>-12.00000000000001</v>
      </c>
      <c r="F56" s="3">
        <f t="shared" si="26"/>
        <v>-3.3333333333333366</v>
      </c>
      <c r="G56" s="3">
        <f t="shared" si="31"/>
        <v>-1.200000000000001</v>
      </c>
      <c r="H56" s="13"/>
      <c r="I56" s="10">
        <v>27</v>
      </c>
      <c r="J56" s="1">
        <f t="shared" si="27"/>
        <v>0.8999999999999999</v>
      </c>
      <c r="K56" s="1">
        <v>0.8525</v>
      </c>
      <c r="L56" s="1">
        <f t="shared" si="22"/>
        <v>-0.047499999999999876</v>
      </c>
      <c r="M56" s="2">
        <f t="shared" si="23"/>
        <v>-18.99999999999995</v>
      </c>
      <c r="N56" s="3">
        <f t="shared" si="28"/>
        <v>-5.277777777777764</v>
      </c>
      <c r="O56" s="3">
        <f t="shared" si="32"/>
        <v>-1.899999999999995</v>
      </c>
      <c r="P56" s="13"/>
      <c r="Q56" s="10">
        <v>27</v>
      </c>
      <c r="R56" s="11">
        <v>9</v>
      </c>
      <c r="S56" s="11">
        <v>8.55</v>
      </c>
      <c r="T56" s="11">
        <f t="shared" si="29"/>
        <v>-0.4499999999999993</v>
      </c>
      <c r="U56" s="2">
        <f t="shared" si="24"/>
        <v>-17.99999999999997</v>
      </c>
      <c r="V56" s="3">
        <f t="shared" si="33"/>
        <v>-4.999999999999992</v>
      </c>
      <c r="W56" s="3">
        <f t="shared" si="34"/>
        <v>-1.7999999999999972</v>
      </c>
      <c r="X56" s="13"/>
      <c r="Y56" s="10">
        <v>27</v>
      </c>
      <c r="Z56" s="3">
        <v>90</v>
      </c>
      <c r="AA56" s="3">
        <v>84.75</v>
      </c>
      <c r="AB56" s="3">
        <f t="shared" si="35"/>
        <v>-5.25</v>
      </c>
      <c r="AC56" s="2">
        <f t="shared" si="25"/>
        <v>-21</v>
      </c>
      <c r="AD56" s="3">
        <f t="shared" si="36"/>
        <v>-5.833333333333333</v>
      </c>
      <c r="AE56" s="3">
        <f t="shared" si="37"/>
        <v>-2.31</v>
      </c>
    </row>
    <row r="57" spans="1:31" ht="11.25">
      <c r="A57" s="10">
        <v>31</v>
      </c>
      <c r="B57" s="1">
        <f t="shared" si="30"/>
        <v>0.09999999999999999</v>
      </c>
      <c r="C57" s="5">
        <v>0.09725</v>
      </c>
      <c r="D57" s="5">
        <f t="shared" si="20"/>
        <v>-0.0027499999999999886</v>
      </c>
      <c r="E57" s="2">
        <f t="shared" si="21"/>
        <v>-10.999999999999954</v>
      </c>
      <c r="F57" s="3">
        <f t="shared" si="26"/>
        <v>-2.749999999999989</v>
      </c>
      <c r="G57" s="3">
        <f t="shared" si="31"/>
        <v>-1.0999999999999954</v>
      </c>
      <c r="H57" s="13"/>
      <c r="I57" s="10">
        <v>31</v>
      </c>
      <c r="J57" s="1">
        <f t="shared" si="27"/>
        <v>0.9999999999999999</v>
      </c>
      <c r="K57" s="1">
        <v>0.955</v>
      </c>
      <c r="L57" s="1">
        <f t="shared" si="22"/>
        <v>-0.04499999999999993</v>
      </c>
      <c r="M57" s="2">
        <f t="shared" si="23"/>
        <v>-17.99999999999997</v>
      </c>
      <c r="N57" s="3">
        <f t="shared" si="28"/>
        <v>-4.499999999999994</v>
      </c>
      <c r="O57" s="3">
        <f t="shared" si="32"/>
        <v>-1.7999999999999972</v>
      </c>
      <c r="P57" s="13"/>
      <c r="Q57" s="10">
        <v>31</v>
      </c>
      <c r="R57" s="11">
        <v>10</v>
      </c>
      <c r="S57" s="11">
        <v>9.575</v>
      </c>
      <c r="T57" s="11">
        <f t="shared" si="29"/>
        <v>-0.4250000000000007</v>
      </c>
      <c r="U57" s="2">
        <f t="shared" si="24"/>
        <v>-17.00000000000003</v>
      </c>
      <c r="V57" s="3">
        <f t="shared" si="33"/>
        <v>-4.250000000000007</v>
      </c>
      <c r="W57" s="3">
        <f t="shared" si="34"/>
        <v>-1.7000000000000028</v>
      </c>
      <c r="X57" s="13"/>
      <c r="Y57" s="10">
        <v>30</v>
      </c>
      <c r="Z57" s="3">
        <v>100</v>
      </c>
      <c r="AA57" s="3">
        <v>95</v>
      </c>
      <c r="AB57" s="3">
        <f t="shared" si="35"/>
        <v>-5</v>
      </c>
      <c r="AC57" s="2">
        <f t="shared" si="25"/>
        <v>-20</v>
      </c>
      <c r="AD57" s="3">
        <f t="shared" si="36"/>
        <v>-5</v>
      </c>
      <c r="AE57" s="3">
        <f t="shared" si="37"/>
        <v>-2.2</v>
      </c>
    </row>
    <row r="58" spans="1:31" ht="11.25">
      <c r="A58" s="10">
        <v>34</v>
      </c>
      <c r="B58" s="1">
        <f t="shared" si="30"/>
        <v>0.10999999999999999</v>
      </c>
      <c r="C58" s="5">
        <v>0.10725</v>
      </c>
      <c r="D58" s="5">
        <f t="shared" si="20"/>
        <v>-0.0027499999999999886</v>
      </c>
      <c r="E58" s="2">
        <f t="shared" si="21"/>
        <v>-10.999999999999954</v>
      </c>
      <c r="F58" s="3">
        <f t="shared" si="26"/>
        <v>-2.49999999999999</v>
      </c>
      <c r="G58" s="3">
        <f t="shared" si="31"/>
        <v>-1.0999999999999954</v>
      </c>
      <c r="H58" s="13"/>
      <c r="I58" s="10">
        <v>34</v>
      </c>
      <c r="J58" s="1">
        <f t="shared" si="27"/>
        <v>1.0999999999999999</v>
      </c>
      <c r="K58" s="1">
        <v>1.0575</v>
      </c>
      <c r="L58" s="1">
        <f t="shared" si="22"/>
        <v>-0.04249999999999976</v>
      </c>
      <c r="M58" s="2">
        <f t="shared" si="23"/>
        <v>-16.999999999999904</v>
      </c>
      <c r="N58" s="3">
        <f t="shared" si="28"/>
        <v>-3.8636363636363424</v>
      </c>
      <c r="O58" s="3">
        <f t="shared" si="32"/>
        <v>-1.6999999999999904</v>
      </c>
      <c r="P58" s="13"/>
      <c r="Q58" s="10">
        <v>34</v>
      </c>
      <c r="R58" s="11">
        <v>11</v>
      </c>
      <c r="S58" s="11">
        <v>10.575</v>
      </c>
      <c r="T58" s="11">
        <f t="shared" si="29"/>
        <v>-0.4250000000000007</v>
      </c>
      <c r="U58" s="2">
        <f t="shared" si="24"/>
        <v>-17.00000000000003</v>
      </c>
      <c r="V58" s="3">
        <f t="shared" si="33"/>
        <v>-3.86363636363637</v>
      </c>
      <c r="W58" s="3">
        <f t="shared" si="34"/>
        <v>-1.7000000000000028</v>
      </c>
      <c r="X58" s="13"/>
      <c r="Y58" s="10">
        <v>33</v>
      </c>
      <c r="Z58" s="3">
        <v>110</v>
      </c>
      <c r="AA58" s="3">
        <v>105</v>
      </c>
      <c r="AB58" s="3">
        <f t="shared" si="35"/>
        <v>-5</v>
      </c>
      <c r="AC58" s="2">
        <f t="shared" si="25"/>
        <v>-20</v>
      </c>
      <c r="AD58" s="3">
        <f t="shared" si="36"/>
        <v>-4.545454545454546</v>
      </c>
      <c r="AE58" s="3">
        <f t="shared" si="37"/>
        <v>-2.2</v>
      </c>
    </row>
    <row r="59" spans="1:31" ht="11.25">
      <c r="A59" s="10">
        <v>37</v>
      </c>
      <c r="B59" s="1">
        <f t="shared" si="30"/>
        <v>0.11999999999999998</v>
      </c>
      <c r="C59" s="5">
        <v>0.1175</v>
      </c>
      <c r="D59" s="5">
        <f t="shared" si="20"/>
        <v>-0.0024999999999999883</v>
      </c>
      <c r="E59" s="2">
        <f t="shared" si="21"/>
        <v>-9.999999999999954</v>
      </c>
      <c r="F59" s="3">
        <f t="shared" si="26"/>
        <v>-2.083333333333324</v>
      </c>
      <c r="G59" s="3">
        <f t="shared" si="31"/>
        <v>-0.9999999999999953</v>
      </c>
      <c r="H59" s="13"/>
      <c r="I59" s="10">
        <v>37</v>
      </c>
      <c r="J59" s="1">
        <f t="shared" si="27"/>
        <v>1.2</v>
      </c>
      <c r="K59" s="1">
        <v>1.16</v>
      </c>
      <c r="L59" s="1">
        <f t="shared" si="22"/>
        <v>-0.040000000000000036</v>
      </c>
      <c r="M59" s="2">
        <f t="shared" si="23"/>
        <v>-16.000000000000014</v>
      </c>
      <c r="N59" s="3">
        <f t="shared" si="28"/>
        <v>-3.3333333333333366</v>
      </c>
      <c r="O59" s="3">
        <f t="shared" si="32"/>
        <v>-1.6000000000000014</v>
      </c>
      <c r="P59" s="13"/>
      <c r="Q59" s="10">
        <v>37</v>
      </c>
      <c r="R59" s="11">
        <v>12</v>
      </c>
      <c r="S59" s="11">
        <v>11.575</v>
      </c>
      <c r="T59" s="11">
        <f t="shared" si="29"/>
        <v>-0.4250000000000007</v>
      </c>
      <c r="U59" s="2">
        <f t="shared" si="24"/>
        <v>-17.00000000000003</v>
      </c>
      <c r="V59" s="3">
        <f t="shared" si="33"/>
        <v>-3.5416666666666727</v>
      </c>
      <c r="W59" s="3">
        <f t="shared" si="34"/>
        <v>-1.7000000000000028</v>
      </c>
      <c r="X59" s="13"/>
      <c r="Y59" s="10">
        <v>37</v>
      </c>
      <c r="Z59" s="3">
        <v>120</v>
      </c>
      <c r="AA59" s="3">
        <v>115.25</v>
      </c>
      <c r="AB59" s="3">
        <f t="shared" si="35"/>
        <v>-4.75</v>
      </c>
      <c r="AC59" s="2">
        <f t="shared" si="25"/>
        <v>-19</v>
      </c>
      <c r="AD59" s="3">
        <f t="shared" si="36"/>
        <v>-3.9583333333333335</v>
      </c>
      <c r="AE59" s="3">
        <f t="shared" si="37"/>
        <v>-2.09</v>
      </c>
    </row>
    <row r="60" spans="1:31" ht="11.25">
      <c r="A60" s="10">
        <v>41</v>
      </c>
      <c r="B60" s="1">
        <f t="shared" si="30"/>
        <v>0.12999999999999998</v>
      </c>
      <c r="C60" s="5">
        <v>0.1275</v>
      </c>
      <c r="D60" s="5">
        <f t="shared" si="20"/>
        <v>-0.0024999999999999745</v>
      </c>
      <c r="E60" s="2">
        <f t="shared" si="21"/>
        <v>-9.999999999999897</v>
      </c>
      <c r="F60" s="3">
        <f t="shared" si="26"/>
        <v>-1.9230769230769038</v>
      </c>
      <c r="G60" s="3">
        <f t="shared" si="31"/>
        <v>-0.9999999999999898</v>
      </c>
      <c r="H60" s="13"/>
      <c r="I60" s="10">
        <v>40</v>
      </c>
      <c r="J60" s="1">
        <f t="shared" si="27"/>
        <v>1.3</v>
      </c>
      <c r="K60" s="1">
        <v>1.26</v>
      </c>
      <c r="L60" s="1">
        <f t="shared" si="22"/>
        <v>-0.040000000000000036</v>
      </c>
      <c r="M60" s="2">
        <f t="shared" si="23"/>
        <v>-16.000000000000014</v>
      </c>
      <c r="N60" s="3">
        <f t="shared" si="28"/>
        <v>-3.0769230769230798</v>
      </c>
      <c r="O60" s="3">
        <f t="shared" si="32"/>
        <v>-1.6000000000000014</v>
      </c>
      <c r="P60" s="13"/>
      <c r="Q60" s="10">
        <v>40</v>
      </c>
      <c r="R60" s="11">
        <v>13</v>
      </c>
      <c r="S60" s="11">
        <v>12.6</v>
      </c>
      <c r="T60" s="11">
        <f t="shared" si="29"/>
        <v>-0.40000000000000036</v>
      </c>
      <c r="U60" s="2">
        <f t="shared" si="24"/>
        <v>-16.000000000000014</v>
      </c>
      <c r="V60" s="3">
        <f t="shared" si="33"/>
        <v>-3.0769230769230798</v>
      </c>
      <c r="W60" s="3">
        <f t="shared" si="34"/>
        <v>-1.6000000000000014</v>
      </c>
      <c r="X60" s="13"/>
      <c r="Y60" s="10">
        <v>40</v>
      </c>
      <c r="Z60" s="3">
        <v>130</v>
      </c>
      <c r="AA60" s="3">
        <v>125.25</v>
      </c>
      <c r="AB60" s="3">
        <f t="shared" si="35"/>
        <v>-4.75</v>
      </c>
      <c r="AC60" s="2">
        <f t="shared" si="25"/>
        <v>-19</v>
      </c>
      <c r="AD60" s="3">
        <f t="shared" si="36"/>
        <v>-3.6538461538461537</v>
      </c>
      <c r="AE60" s="3">
        <f t="shared" si="37"/>
        <v>-2.09</v>
      </c>
    </row>
    <row r="61" spans="1:31" ht="11.25">
      <c r="A61" s="10">
        <v>44</v>
      </c>
      <c r="B61" s="1">
        <f t="shared" si="30"/>
        <v>0.13999999999999999</v>
      </c>
      <c r="C61" s="5">
        <v>0.13775</v>
      </c>
      <c r="D61" s="5">
        <f t="shared" si="20"/>
        <v>-0.0022499999999999742</v>
      </c>
      <c r="E61" s="2">
        <f t="shared" si="21"/>
        <v>-8.999999999999897</v>
      </c>
      <c r="F61" s="3">
        <f t="shared" si="26"/>
        <v>-1.607142857142839</v>
      </c>
      <c r="G61" s="3">
        <f t="shared" si="31"/>
        <v>-0.8999999999999897</v>
      </c>
      <c r="H61" s="13"/>
      <c r="I61" s="10">
        <v>43</v>
      </c>
      <c r="J61" s="1">
        <f t="shared" si="27"/>
        <v>1.4000000000000001</v>
      </c>
      <c r="K61" s="1">
        <v>1.3625</v>
      </c>
      <c r="L61" s="1">
        <f t="shared" si="22"/>
        <v>-0.03750000000000009</v>
      </c>
      <c r="M61" s="2">
        <f t="shared" si="23"/>
        <v>-15.000000000000036</v>
      </c>
      <c r="N61" s="3">
        <f t="shared" si="28"/>
        <v>-2.6785714285714346</v>
      </c>
      <c r="O61" s="3">
        <f t="shared" si="32"/>
        <v>-1.5000000000000036</v>
      </c>
      <c r="P61" s="13"/>
      <c r="Q61" s="10">
        <v>43</v>
      </c>
      <c r="R61" s="11">
        <v>14</v>
      </c>
      <c r="S61" s="11">
        <v>13.625</v>
      </c>
      <c r="T61" s="11">
        <f t="shared" si="29"/>
        <v>-0.375</v>
      </c>
      <c r="U61" s="2">
        <f t="shared" si="24"/>
        <v>-15</v>
      </c>
      <c r="V61" s="3">
        <f t="shared" si="33"/>
        <v>-2.6785714285714284</v>
      </c>
      <c r="W61" s="3">
        <f t="shared" si="34"/>
        <v>-1.5</v>
      </c>
      <c r="X61" s="13"/>
      <c r="Y61" s="10">
        <v>43</v>
      </c>
      <c r="Z61" s="3">
        <v>140</v>
      </c>
      <c r="AA61" s="3">
        <v>135.5</v>
      </c>
      <c r="AB61" s="3">
        <f t="shared" si="35"/>
        <v>-4.5</v>
      </c>
      <c r="AC61" s="2">
        <f t="shared" si="25"/>
        <v>-18</v>
      </c>
      <c r="AD61" s="3">
        <f t="shared" si="36"/>
        <v>-3.2142857142857144</v>
      </c>
      <c r="AE61" s="3">
        <f t="shared" si="37"/>
        <v>-1.98</v>
      </c>
    </row>
    <row r="62" spans="1:31" ht="11.25">
      <c r="A62" s="10">
        <v>47</v>
      </c>
      <c r="B62" s="1">
        <f t="shared" si="30"/>
        <v>0.15</v>
      </c>
      <c r="C62" s="5">
        <v>0.148</v>
      </c>
      <c r="D62" s="5">
        <f t="shared" si="20"/>
        <v>-0.0020000000000000018</v>
      </c>
      <c r="E62" s="2">
        <f t="shared" si="21"/>
        <v>-8.000000000000007</v>
      </c>
      <c r="F62" s="3">
        <f t="shared" si="26"/>
        <v>-1.3333333333333346</v>
      </c>
      <c r="G62" s="3">
        <f t="shared" si="31"/>
        <v>-0.8000000000000007</v>
      </c>
      <c r="H62" s="13"/>
      <c r="I62" s="10">
        <v>46</v>
      </c>
      <c r="J62" s="1">
        <f t="shared" si="27"/>
        <v>1.5000000000000002</v>
      </c>
      <c r="K62" s="1">
        <v>1.465</v>
      </c>
      <c r="L62" s="1">
        <f t="shared" si="22"/>
        <v>-0.03500000000000014</v>
      </c>
      <c r="M62" s="2">
        <f t="shared" si="23"/>
        <v>-14.000000000000057</v>
      </c>
      <c r="N62" s="3">
        <f t="shared" si="28"/>
        <v>-2.3333333333333424</v>
      </c>
      <c r="O62" s="3">
        <f t="shared" si="32"/>
        <v>-1.4000000000000057</v>
      </c>
      <c r="P62" s="13"/>
      <c r="Q62" s="10">
        <v>46</v>
      </c>
      <c r="R62" s="11">
        <v>15</v>
      </c>
      <c r="S62" s="11">
        <v>14.625</v>
      </c>
      <c r="T62" s="11">
        <f t="shared" si="29"/>
        <v>-0.375</v>
      </c>
      <c r="U62" s="2">
        <f t="shared" si="24"/>
        <v>-15</v>
      </c>
      <c r="V62" s="3">
        <f t="shared" si="33"/>
        <v>-2.5</v>
      </c>
      <c r="W62" s="3">
        <f t="shared" si="34"/>
        <v>-1.5</v>
      </c>
      <c r="X62" s="13"/>
      <c r="Y62" s="10">
        <v>46</v>
      </c>
      <c r="Z62" s="3">
        <v>150</v>
      </c>
      <c r="AA62" s="3">
        <v>145.75</v>
      </c>
      <c r="AB62" s="3">
        <f t="shared" si="35"/>
        <v>-4.25</v>
      </c>
      <c r="AC62" s="2">
        <f t="shared" si="25"/>
        <v>-17</v>
      </c>
      <c r="AD62" s="3">
        <f t="shared" si="36"/>
        <v>-2.8333333333333335</v>
      </c>
      <c r="AE62" s="3">
        <f t="shared" si="37"/>
        <v>-1.87</v>
      </c>
    </row>
    <row r="63" spans="1:31" ht="11.25">
      <c r="A63" s="10">
        <v>50</v>
      </c>
      <c r="B63" s="1">
        <f t="shared" si="30"/>
        <v>0.16</v>
      </c>
      <c r="C63" s="5">
        <v>0.15825</v>
      </c>
      <c r="D63" s="5">
        <f t="shared" si="20"/>
        <v>-0.0017500000000000016</v>
      </c>
      <c r="E63" s="2">
        <f t="shared" si="21"/>
        <v>-7.000000000000006</v>
      </c>
      <c r="F63" s="3">
        <f t="shared" si="26"/>
        <v>-1.0937500000000009</v>
      </c>
      <c r="G63" s="3">
        <f t="shared" si="31"/>
        <v>-0.7000000000000006</v>
      </c>
      <c r="H63" s="13"/>
      <c r="I63" s="10">
        <v>50</v>
      </c>
      <c r="J63" s="1">
        <f t="shared" si="27"/>
        <v>1.6000000000000003</v>
      </c>
      <c r="K63" s="1">
        <v>1.565</v>
      </c>
      <c r="L63" s="1">
        <f t="shared" si="22"/>
        <v>-0.035000000000000364</v>
      </c>
      <c r="M63" s="2">
        <f t="shared" si="23"/>
        <v>-14.000000000000146</v>
      </c>
      <c r="N63" s="3">
        <f t="shared" si="28"/>
        <v>-2.187500000000022</v>
      </c>
      <c r="O63" s="3">
        <f t="shared" si="32"/>
        <v>-1.4000000000000146</v>
      </c>
      <c r="P63" s="13"/>
      <c r="Q63" s="10">
        <v>50</v>
      </c>
      <c r="R63" s="11">
        <v>16</v>
      </c>
      <c r="S63" s="11">
        <v>15.65</v>
      </c>
      <c r="T63" s="11">
        <f t="shared" si="29"/>
        <v>-0.34999999999999964</v>
      </c>
      <c r="U63" s="2">
        <f t="shared" si="24"/>
        <v>-13.999999999999986</v>
      </c>
      <c r="V63" s="3">
        <f t="shared" si="33"/>
        <v>-2.187499999999998</v>
      </c>
      <c r="W63" s="3">
        <f t="shared" si="34"/>
        <v>-1.3999999999999986</v>
      </c>
      <c r="X63" s="13"/>
      <c r="Y63" s="10">
        <v>49</v>
      </c>
      <c r="Z63" s="3">
        <v>160</v>
      </c>
      <c r="AA63" s="3">
        <v>156</v>
      </c>
      <c r="AB63" s="3">
        <f t="shared" si="35"/>
        <v>-4</v>
      </c>
      <c r="AC63" s="2">
        <f t="shared" si="25"/>
        <v>-16</v>
      </c>
      <c r="AD63" s="3">
        <f t="shared" si="36"/>
        <v>-2.5</v>
      </c>
      <c r="AE63" s="3">
        <f t="shared" si="37"/>
        <v>-1.76</v>
      </c>
    </row>
    <row r="64" spans="1:31" ht="11.25">
      <c r="A64" s="10">
        <v>53</v>
      </c>
      <c r="B64" s="1">
        <f t="shared" si="30"/>
        <v>0.17</v>
      </c>
      <c r="C64" s="5">
        <v>0.16825</v>
      </c>
      <c r="D64" s="5">
        <f t="shared" si="20"/>
        <v>-0.0017500000000000016</v>
      </c>
      <c r="E64" s="2">
        <f t="shared" si="21"/>
        <v>-7.000000000000006</v>
      </c>
      <c r="F64" s="3">
        <f t="shared" si="26"/>
        <v>-1.0294117647058831</v>
      </c>
      <c r="G64" s="3">
        <f t="shared" si="31"/>
        <v>-0.7000000000000006</v>
      </c>
      <c r="H64" s="13"/>
      <c r="I64" s="10">
        <v>53</v>
      </c>
      <c r="J64" s="1">
        <f t="shared" si="27"/>
        <v>1.7000000000000004</v>
      </c>
      <c r="K64" s="1">
        <v>1.6675</v>
      </c>
      <c r="L64" s="1">
        <f t="shared" si="22"/>
        <v>-0.03250000000000042</v>
      </c>
      <c r="M64" s="2">
        <f t="shared" si="23"/>
        <v>-13.000000000000167</v>
      </c>
      <c r="N64" s="3">
        <f t="shared" si="28"/>
        <v>-1.911764705882377</v>
      </c>
      <c r="O64" s="3">
        <f t="shared" si="32"/>
        <v>-1.3000000000000167</v>
      </c>
      <c r="P64" s="13"/>
      <c r="Q64" s="10">
        <v>53</v>
      </c>
      <c r="R64" s="11">
        <v>17</v>
      </c>
      <c r="S64" s="11">
        <v>16.675</v>
      </c>
      <c r="T64" s="11">
        <f t="shared" si="29"/>
        <v>-0.3249999999999993</v>
      </c>
      <c r="U64" s="2">
        <f t="shared" si="24"/>
        <v>-12.999999999999972</v>
      </c>
      <c r="V64" s="3">
        <f t="shared" si="33"/>
        <v>-1.9117647058823488</v>
      </c>
      <c r="W64" s="3">
        <f t="shared" si="34"/>
        <v>-1.2999999999999972</v>
      </c>
      <c r="X64" s="13"/>
      <c r="Y64" s="10">
        <v>53</v>
      </c>
      <c r="Z64" s="3">
        <v>170</v>
      </c>
      <c r="AA64" s="3">
        <v>166.25</v>
      </c>
      <c r="AB64" s="3">
        <f t="shared" si="35"/>
        <v>-3.75</v>
      </c>
      <c r="AC64" s="2">
        <f t="shared" si="25"/>
        <v>-15</v>
      </c>
      <c r="AD64" s="3">
        <f t="shared" si="36"/>
        <v>-2.2058823529411766</v>
      </c>
      <c r="AE64" s="3">
        <f t="shared" si="37"/>
        <v>-1.65</v>
      </c>
    </row>
    <row r="65" spans="1:31" ht="11.25">
      <c r="A65" s="10">
        <v>56</v>
      </c>
      <c r="B65" s="1">
        <f t="shared" si="30"/>
        <v>0.18000000000000002</v>
      </c>
      <c r="C65" s="5">
        <v>0.1785</v>
      </c>
      <c r="D65" s="5">
        <f t="shared" si="20"/>
        <v>-0.001500000000000029</v>
      </c>
      <c r="E65" s="2">
        <f t="shared" si="21"/>
        <v>-6.000000000000116</v>
      </c>
      <c r="F65" s="3">
        <f t="shared" si="26"/>
        <v>-0.8333333333333494</v>
      </c>
      <c r="G65" s="3">
        <f t="shared" si="31"/>
        <v>-0.6000000000000116</v>
      </c>
      <c r="H65" s="13"/>
      <c r="I65" s="10">
        <v>56</v>
      </c>
      <c r="J65" s="1">
        <f t="shared" si="27"/>
        <v>1.8000000000000005</v>
      </c>
      <c r="K65" s="1">
        <v>1.7675</v>
      </c>
      <c r="L65" s="1">
        <f t="shared" si="22"/>
        <v>-0.03250000000000042</v>
      </c>
      <c r="M65" s="2">
        <f t="shared" si="23"/>
        <v>-13.000000000000167</v>
      </c>
      <c r="N65" s="3">
        <f t="shared" si="28"/>
        <v>-1.8055555555555782</v>
      </c>
      <c r="O65" s="3">
        <f t="shared" si="32"/>
        <v>-1.3000000000000167</v>
      </c>
      <c r="P65" s="13"/>
      <c r="Q65" s="10">
        <v>56</v>
      </c>
      <c r="R65" s="11">
        <v>18</v>
      </c>
      <c r="S65" s="11">
        <v>17.7</v>
      </c>
      <c r="T65" s="11">
        <f t="shared" si="29"/>
        <v>-0.3000000000000007</v>
      </c>
      <c r="U65" s="2">
        <f t="shared" si="24"/>
        <v>-12.000000000000028</v>
      </c>
      <c r="V65" s="3">
        <f t="shared" si="33"/>
        <v>-1.6666666666666705</v>
      </c>
      <c r="W65" s="3">
        <f t="shared" si="34"/>
        <v>-1.2000000000000028</v>
      </c>
      <c r="X65" s="13"/>
      <c r="Y65" s="10">
        <v>56</v>
      </c>
      <c r="Z65" s="3">
        <v>180</v>
      </c>
      <c r="AA65" s="3">
        <v>176.5</v>
      </c>
      <c r="AB65" s="3">
        <f t="shared" si="35"/>
        <v>-3.5</v>
      </c>
      <c r="AC65" s="2">
        <f t="shared" si="25"/>
        <v>-14</v>
      </c>
      <c r="AD65" s="3">
        <f t="shared" si="36"/>
        <v>-1.9444444444444444</v>
      </c>
      <c r="AE65" s="3">
        <f t="shared" si="37"/>
        <v>-1.54</v>
      </c>
    </row>
    <row r="66" spans="1:31" ht="11.25">
      <c r="A66" s="10">
        <v>59</v>
      </c>
      <c r="B66" s="1">
        <f t="shared" si="30"/>
        <v>0.19000000000000003</v>
      </c>
      <c r="C66" s="5">
        <v>0.1885</v>
      </c>
      <c r="D66" s="5">
        <f t="shared" si="20"/>
        <v>-0.001500000000000029</v>
      </c>
      <c r="E66" s="2">
        <f t="shared" si="21"/>
        <v>-6.000000000000116</v>
      </c>
      <c r="F66" s="3">
        <f t="shared" si="26"/>
        <v>-0.7894736842105415</v>
      </c>
      <c r="G66" s="3">
        <f t="shared" si="31"/>
        <v>-0.6000000000000116</v>
      </c>
      <c r="H66" s="13"/>
      <c r="I66" s="10">
        <v>59</v>
      </c>
      <c r="J66" s="1">
        <f t="shared" si="27"/>
        <v>1.9000000000000006</v>
      </c>
      <c r="K66" s="1">
        <v>1.87</v>
      </c>
      <c r="L66" s="1">
        <f t="shared" si="22"/>
        <v>-0.03000000000000047</v>
      </c>
      <c r="M66" s="2">
        <f t="shared" si="23"/>
        <v>-12.000000000000188</v>
      </c>
      <c r="N66" s="3">
        <f t="shared" si="28"/>
        <v>-1.5789473684210769</v>
      </c>
      <c r="O66" s="3">
        <f t="shared" si="32"/>
        <v>-1.2000000000000188</v>
      </c>
      <c r="P66" s="13"/>
      <c r="Q66" s="10">
        <v>59</v>
      </c>
      <c r="R66" s="11">
        <v>19</v>
      </c>
      <c r="S66" s="11">
        <v>18.7</v>
      </c>
      <c r="T66" s="11">
        <f t="shared" si="29"/>
        <v>-0.3000000000000007</v>
      </c>
      <c r="U66" s="2">
        <f t="shared" si="24"/>
        <v>-12.000000000000028</v>
      </c>
      <c r="V66" s="3">
        <f t="shared" si="33"/>
        <v>-1.5789473684210564</v>
      </c>
      <c r="W66" s="3">
        <f t="shared" si="34"/>
        <v>-1.2000000000000028</v>
      </c>
      <c r="X66" s="13"/>
      <c r="Y66" s="10">
        <v>59</v>
      </c>
      <c r="Z66" s="3">
        <v>190</v>
      </c>
      <c r="AA66" s="3">
        <v>186.5</v>
      </c>
      <c r="AB66" s="3">
        <f t="shared" si="35"/>
        <v>-3.5</v>
      </c>
      <c r="AC66" s="2">
        <f t="shared" si="25"/>
        <v>-14</v>
      </c>
      <c r="AD66" s="3">
        <f t="shared" si="36"/>
        <v>-1.8421052631578947</v>
      </c>
      <c r="AE66" s="3">
        <f t="shared" si="37"/>
        <v>-1.54</v>
      </c>
    </row>
    <row r="67" spans="1:31" ht="11.25">
      <c r="A67" s="10">
        <v>63</v>
      </c>
      <c r="B67" s="1">
        <f t="shared" si="30"/>
        <v>0.20000000000000004</v>
      </c>
      <c r="C67" s="5">
        <v>0.19875</v>
      </c>
      <c r="D67" s="5">
        <f t="shared" si="20"/>
        <v>-0.0012500000000000289</v>
      </c>
      <c r="E67" s="2">
        <f t="shared" si="21"/>
        <v>-5.0000000000001155</v>
      </c>
      <c r="F67" s="3">
        <f t="shared" si="26"/>
        <v>-0.6250000000000143</v>
      </c>
      <c r="G67" s="3">
        <f t="shared" si="31"/>
        <v>-0.5000000000000115</v>
      </c>
      <c r="H67" s="13"/>
      <c r="I67" s="10">
        <v>62</v>
      </c>
      <c r="J67" s="1">
        <f t="shared" si="27"/>
        <v>2.0000000000000004</v>
      </c>
      <c r="K67" s="1">
        <v>1.9725</v>
      </c>
      <c r="L67" s="1">
        <f t="shared" si="22"/>
        <v>-0.027500000000000524</v>
      </c>
      <c r="M67" s="2">
        <f t="shared" si="23"/>
        <v>-11.00000000000021</v>
      </c>
      <c r="N67" s="3">
        <f t="shared" si="28"/>
        <v>-1.375000000000026</v>
      </c>
      <c r="O67" s="3">
        <f t="shared" si="32"/>
        <v>-1.100000000000021</v>
      </c>
      <c r="P67" s="13"/>
      <c r="Q67" s="10">
        <v>62</v>
      </c>
      <c r="R67" s="11">
        <v>20</v>
      </c>
      <c r="S67" s="11">
        <v>19.725</v>
      </c>
      <c r="T67" s="11">
        <f t="shared" si="29"/>
        <v>-0.2749999999999986</v>
      </c>
      <c r="U67" s="2">
        <f t="shared" si="24"/>
        <v>-10.999999999999943</v>
      </c>
      <c r="V67" s="3">
        <f t="shared" si="33"/>
        <v>-1.374999999999993</v>
      </c>
      <c r="W67" s="3">
        <f t="shared" si="34"/>
        <v>-1.0999999999999943</v>
      </c>
      <c r="X67" s="13"/>
      <c r="Y67" s="10">
        <v>62</v>
      </c>
      <c r="Z67" s="3">
        <v>200</v>
      </c>
      <c r="AA67" s="3">
        <v>196.75</v>
      </c>
      <c r="AB67" s="3">
        <f t="shared" si="35"/>
        <v>-3.25</v>
      </c>
      <c r="AC67" s="2">
        <f t="shared" si="25"/>
        <v>-13</v>
      </c>
      <c r="AD67" s="3">
        <f t="shared" si="36"/>
        <v>-1.625</v>
      </c>
      <c r="AE67" s="3">
        <f t="shared" si="37"/>
        <v>-1.43</v>
      </c>
    </row>
    <row r="68" spans="1:31" ht="11.25">
      <c r="A68" s="10">
        <v>66</v>
      </c>
      <c r="B68" s="1">
        <f t="shared" si="30"/>
        <v>0.21000000000000005</v>
      </c>
      <c r="C68" s="5">
        <v>0.209</v>
      </c>
      <c r="D68" s="5">
        <f t="shared" si="20"/>
        <v>-0.0010000000000000564</v>
      </c>
      <c r="E68" s="2">
        <f t="shared" si="21"/>
        <v>-4.000000000000226</v>
      </c>
      <c r="F68" s="3">
        <f t="shared" si="26"/>
        <v>-0.4761904761905029</v>
      </c>
      <c r="G68" s="3">
        <f t="shared" si="31"/>
        <v>-0.40000000000002256</v>
      </c>
      <c r="H68" s="13"/>
      <c r="I68" s="10">
        <v>65</v>
      </c>
      <c r="J68" s="1">
        <f t="shared" si="27"/>
        <v>2.1000000000000005</v>
      </c>
      <c r="K68" s="1">
        <v>2.075</v>
      </c>
      <c r="L68" s="1">
        <f t="shared" si="22"/>
        <v>-0.025000000000000355</v>
      </c>
      <c r="M68" s="2">
        <f t="shared" si="23"/>
        <v>-10.000000000000142</v>
      </c>
      <c r="N68" s="3">
        <f t="shared" si="28"/>
        <v>-1.1904761904762071</v>
      </c>
      <c r="O68" s="3">
        <f t="shared" si="32"/>
        <v>-1.0000000000000142</v>
      </c>
      <c r="P68" s="13"/>
      <c r="Q68" s="10">
        <v>65</v>
      </c>
      <c r="R68" s="11">
        <v>21</v>
      </c>
      <c r="S68" s="11">
        <v>20.725</v>
      </c>
      <c r="T68" s="11">
        <f t="shared" si="29"/>
        <v>-0.2749999999999986</v>
      </c>
      <c r="U68" s="2">
        <f t="shared" si="24"/>
        <v>-10.999999999999943</v>
      </c>
      <c r="V68" s="3">
        <f t="shared" si="33"/>
        <v>-1.3095238095238027</v>
      </c>
      <c r="W68" s="3">
        <f t="shared" si="34"/>
        <v>-1.0999999999999943</v>
      </c>
      <c r="X68" s="13"/>
      <c r="Y68" s="10">
        <v>65</v>
      </c>
      <c r="Z68" s="3">
        <v>210</v>
      </c>
      <c r="AA68" s="3">
        <v>207</v>
      </c>
      <c r="AB68" s="3">
        <f t="shared" si="35"/>
        <v>-3</v>
      </c>
      <c r="AC68" s="2">
        <f t="shared" si="25"/>
        <v>-12</v>
      </c>
      <c r="AD68" s="3">
        <f t="shared" si="36"/>
        <v>-1.4285714285714286</v>
      </c>
      <c r="AE68" s="3">
        <f t="shared" si="37"/>
        <v>-1.32</v>
      </c>
    </row>
    <row r="69" spans="1:31" ht="11.25">
      <c r="A69" s="10">
        <v>69</v>
      </c>
      <c r="B69" s="1">
        <f t="shared" si="30"/>
        <v>0.22000000000000006</v>
      </c>
      <c r="C69" s="5">
        <v>0.21925</v>
      </c>
      <c r="D69" s="5">
        <f t="shared" si="20"/>
        <v>-0.0007500000000000562</v>
      </c>
      <c r="E69" s="2">
        <f t="shared" si="21"/>
        <v>-3.0000000000002247</v>
      </c>
      <c r="F69" s="3">
        <f t="shared" si="26"/>
        <v>-0.34090909090911636</v>
      </c>
      <c r="G69" s="3">
        <f t="shared" si="31"/>
        <v>-0.30000000000002247</v>
      </c>
      <c r="H69" s="13"/>
      <c r="I69" s="10">
        <v>69</v>
      </c>
      <c r="J69" s="1">
        <f t="shared" si="27"/>
        <v>2.2000000000000006</v>
      </c>
      <c r="K69" s="1">
        <v>2.175</v>
      </c>
      <c r="L69" s="1">
        <f t="shared" si="22"/>
        <v>-0.0250000000000008</v>
      </c>
      <c r="M69" s="2">
        <f t="shared" si="23"/>
        <v>-10.00000000000032</v>
      </c>
      <c r="N69" s="3">
        <f t="shared" si="28"/>
        <v>-1.1363636363636724</v>
      </c>
      <c r="O69" s="3">
        <f t="shared" si="32"/>
        <v>-1.000000000000032</v>
      </c>
      <c r="P69" s="13"/>
      <c r="Q69" s="10">
        <v>69</v>
      </c>
      <c r="R69" s="11">
        <v>22</v>
      </c>
      <c r="S69" s="11">
        <v>21.725</v>
      </c>
      <c r="T69" s="11">
        <f t="shared" si="29"/>
        <v>-0.2749999999999986</v>
      </c>
      <c r="U69" s="2">
        <f t="shared" si="24"/>
        <v>-10.999999999999943</v>
      </c>
      <c r="V69" s="3">
        <f t="shared" si="33"/>
        <v>-1.2499999999999936</v>
      </c>
      <c r="W69" s="3">
        <f t="shared" si="34"/>
        <v>-1.0999999999999943</v>
      </c>
      <c r="X69" s="13"/>
      <c r="Y69" s="10">
        <v>69</v>
      </c>
      <c r="Z69" s="3">
        <v>220</v>
      </c>
      <c r="AA69" s="3">
        <v>217.25</v>
      </c>
      <c r="AB69" s="3">
        <f t="shared" si="35"/>
        <v>-2.75</v>
      </c>
      <c r="AC69" s="2">
        <f t="shared" si="25"/>
        <v>-11</v>
      </c>
      <c r="AD69" s="3">
        <f t="shared" si="36"/>
        <v>-1.25</v>
      </c>
      <c r="AE69" s="3">
        <f t="shared" si="37"/>
        <v>-1.21</v>
      </c>
    </row>
    <row r="70" spans="1:30" ht="11.25">
      <c r="A70" s="10">
        <v>72</v>
      </c>
      <c r="B70" s="1">
        <f t="shared" si="30"/>
        <v>0.23000000000000007</v>
      </c>
      <c r="C70" s="5">
        <v>0.22925</v>
      </c>
      <c r="D70" s="5">
        <f t="shared" si="20"/>
        <v>-0.0007500000000000562</v>
      </c>
      <c r="E70" s="2">
        <f t="shared" si="21"/>
        <v>-3.0000000000002247</v>
      </c>
      <c r="F70" s="3">
        <f t="shared" si="26"/>
        <v>-0.32608695652176345</v>
      </c>
      <c r="G70" s="3">
        <f t="shared" si="31"/>
        <v>-0.30000000000002247</v>
      </c>
      <c r="H70" s="13"/>
      <c r="I70" s="10">
        <v>72</v>
      </c>
      <c r="J70" s="1">
        <f t="shared" si="27"/>
        <v>2.3000000000000007</v>
      </c>
      <c r="K70" s="1">
        <v>2.2775</v>
      </c>
      <c r="L70" s="1">
        <f t="shared" si="22"/>
        <v>-0.022500000000000853</v>
      </c>
      <c r="M70" s="2">
        <f t="shared" si="23"/>
        <v>-9.000000000000341</v>
      </c>
      <c r="N70" s="3">
        <f t="shared" si="28"/>
        <v>-0.9782608695652542</v>
      </c>
      <c r="O70" s="3">
        <f t="shared" si="32"/>
        <v>-0.9000000000000341</v>
      </c>
      <c r="P70" s="13"/>
      <c r="Q70" s="10">
        <v>72</v>
      </c>
      <c r="R70" s="11">
        <v>23</v>
      </c>
      <c r="S70" s="11">
        <v>22.75</v>
      </c>
      <c r="T70" s="11">
        <f t="shared" si="29"/>
        <v>-0.25</v>
      </c>
      <c r="U70" s="2">
        <f t="shared" si="24"/>
        <v>-10</v>
      </c>
      <c r="V70" s="3">
        <f t="shared" si="33"/>
        <v>-1.0869565217391304</v>
      </c>
      <c r="W70" s="3">
        <f t="shared" si="34"/>
        <v>-1</v>
      </c>
      <c r="X70" s="13"/>
      <c r="Z70" s="3">
        <v>230</v>
      </c>
      <c r="AA70" s="3"/>
      <c r="AB70" s="3"/>
      <c r="AC70" s="27" t="s">
        <v>27</v>
      </c>
      <c r="AD70" s="3" t="s">
        <v>17</v>
      </c>
    </row>
    <row r="71" spans="1:30" ht="11.25">
      <c r="A71" s="10">
        <v>75</v>
      </c>
      <c r="B71" s="1">
        <f t="shared" si="30"/>
        <v>0.24000000000000007</v>
      </c>
      <c r="C71" s="5">
        <v>0.2395</v>
      </c>
      <c r="D71" s="5">
        <f t="shared" si="20"/>
        <v>-0.0005000000000000837</v>
      </c>
      <c r="E71" s="2">
        <f t="shared" si="21"/>
        <v>-2.000000000000335</v>
      </c>
      <c r="F71" s="3">
        <f t="shared" si="26"/>
        <v>-0.20833333333336815</v>
      </c>
      <c r="G71" s="3">
        <f t="shared" si="31"/>
        <v>-0.20000000000003348</v>
      </c>
      <c r="H71" s="13"/>
      <c r="I71" s="10">
        <v>75</v>
      </c>
      <c r="J71" s="1">
        <f t="shared" si="27"/>
        <v>2.400000000000001</v>
      </c>
      <c r="K71" s="1">
        <v>2.38</v>
      </c>
      <c r="L71" s="1">
        <f t="shared" si="22"/>
        <v>-0.020000000000000906</v>
      </c>
      <c r="M71" s="2">
        <f t="shared" si="23"/>
        <v>-8.000000000000362</v>
      </c>
      <c r="N71" s="3">
        <f t="shared" si="28"/>
        <v>-0.8333333333333708</v>
      </c>
      <c r="O71" s="3">
        <f t="shared" si="32"/>
        <v>-0.8000000000000362</v>
      </c>
      <c r="P71" s="13"/>
      <c r="Q71" s="10">
        <v>75</v>
      </c>
      <c r="R71" s="11">
        <v>24</v>
      </c>
      <c r="S71" s="11">
        <v>23.8</v>
      </c>
      <c r="T71" s="11">
        <f t="shared" si="29"/>
        <v>-0.1999999999999993</v>
      </c>
      <c r="U71" s="2">
        <f t="shared" si="24"/>
        <v>-7.999999999999972</v>
      </c>
      <c r="V71" s="3">
        <f t="shared" si="33"/>
        <v>-0.8333333333333304</v>
      </c>
      <c r="W71" s="3">
        <f t="shared" si="34"/>
        <v>-0.7999999999999972</v>
      </c>
      <c r="X71" s="13"/>
      <c r="Z71" s="3">
        <v>240</v>
      </c>
      <c r="AA71" s="3"/>
      <c r="AB71" s="3"/>
      <c r="AC71" s="27" t="s">
        <v>28</v>
      </c>
      <c r="AD71" s="3" t="s">
        <v>18</v>
      </c>
    </row>
    <row r="72" spans="1:30" ht="11.25">
      <c r="A72" s="10">
        <v>79</v>
      </c>
      <c r="B72" s="1">
        <f t="shared" si="30"/>
        <v>0.25000000000000006</v>
      </c>
      <c r="C72" s="5">
        <v>0.2495</v>
      </c>
      <c r="D72" s="5">
        <f t="shared" si="20"/>
        <v>-0.000500000000000056</v>
      </c>
      <c r="E72" s="2">
        <f t="shared" si="21"/>
        <v>-2.000000000000224</v>
      </c>
      <c r="F72" s="3">
        <f t="shared" si="26"/>
        <v>-0.20000000000002233</v>
      </c>
      <c r="G72" s="3">
        <f t="shared" si="31"/>
        <v>-0.20000000000002238</v>
      </c>
      <c r="H72" s="13"/>
      <c r="I72" s="10">
        <v>78</v>
      </c>
      <c r="J72" s="1">
        <f t="shared" si="27"/>
        <v>2.500000000000001</v>
      </c>
      <c r="K72" s="1">
        <v>2.4825</v>
      </c>
      <c r="L72" s="1">
        <f t="shared" si="22"/>
        <v>-0.01750000000000096</v>
      </c>
      <c r="M72" s="2">
        <f t="shared" si="23"/>
        <v>-7.000000000000384</v>
      </c>
      <c r="N72" s="3">
        <f t="shared" si="28"/>
        <v>-0.7000000000000381</v>
      </c>
      <c r="O72" s="3">
        <f t="shared" si="32"/>
        <v>-0.7000000000000384</v>
      </c>
      <c r="P72" s="13"/>
      <c r="Q72" s="10">
        <v>78</v>
      </c>
      <c r="R72" s="11">
        <v>25</v>
      </c>
      <c r="S72" s="11">
        <v>24.825</v>
      </c>
      <c r="T72" s="11">
        <f t="shared" si="29"/>
        <v>-0.1750000000000007</v>
      </c>
      <c r="U72" s="2">
        <f t="shared" si="24"/>
        <v>-7.000000000000028</v>
      </c>
      <c r="V72" s="3">
        <f t="shared" si="33"/>
        <v>-0.7000000000000028</v>
      </c>
      <c r="W72" s="3">
        <f t="shared" si="34"/>
        <v>-0.7000000000000028</v>
      </c>
      <c r="X72" s="13"/>
      <c r="Z72" s="3">
        <v>250</v>
      </c>
      <c r="AA72" s="3"/>
      <c r="AB72" s="3"/>
      <c r="AC72" s="27" t="s">
        <v>29</v>
      </c>
      <c r="AD72" s="3" t="s">
        <v>19</v>
      </c>
    </row>
    <row r="73" spans="3:30" ht="11.25">
      <c r="C73" s="5"/>
      <c r="D73" s="5"/>
      <c r="K73" s="1"/>
      <c r="R73" s="11"/>
      <c r="S73" s="11"/>
      <c r="T73" s="11"/>
      <c r="V73" s="3"/>
      <c r="W73" s="3"/>
      <c r="Z73" s="3"/>
      <c r="AA73" s="3"/>
      <c r="AB73" s="3"/>
      <c r="AD73" s="3"/>
    </row>
    <row r="74" spans="3:30" ht="11.25">
      <c r="C74" s="5"/>
      <c r="D74" s="5"/>
      <c r="K74" s="1"/>
      <c r="R74" s="11"/>
      <c r="S74" s="11"/>
      <c r="T74" s="11"/>
      <c r="V74" s="3"/>
      <c r="W74" s="3"/>
      <c r="Z74" s="3"/>
      <c r="AA74" s="3"/>
      <c r="AB74" s="3"/>
      <c r="AD74" s="3"/>
    </row>
    <row r="75" ht="16.5">
      <c r="B75" s="16" t="s">
        <v>32</v>
      </c>
    </row>
    <row r="76" spans="11:13" ht="11.25">
      <c r="K76" s="1"/>
      <c r="M76" s="2"/>
    </row>
    <row r="77" spans="2:31" ht="16.5">
      <c r="B77" s="16" t="s">
        <v>25</v>
      </c>
      <c r="C77" s="16"/>
      <c r="D77" s="16"/>
      <c r="E77" s="17"/>
      <c r="F77" s="18"/>
      <c r="G77" s="18"/>
      <c r="H77" s="13"/>
      <c r="J77" s="16" t="s">
        <v>23</v>
      </c>
      <c r="K77" s="20"/>
      <c r="L77" s="16"/>
      <c r="M77" s="16"/>
      <c r="N77" s="18"/>
      <c r="O77" s="18"/>
      <c r="P77" s="13"/>
      <c r="R77" s="19" t="s">
        <v>26</v>
      </c>
      <c r="S77" s="19"/>
      <c r="T77" s="19"/>
      <c r="U77" s="17"/>
      <c r="V77" s="19"/>
      <c r="W77" s="19"/>
      <c r="X77" s="13"/>
      <c r="Z77" s="19" t="s">
        <v>30</v>
      </c>
      <c r="AA77" s="19"/>
      <c r="AB77" s="19"/>
      <c r="AC77" s="17"/>
      <c r="AD77" s="19"/>
      <c r="AE77" s="18"/>
    </row>
    <row r="78" spans="8:30" ht="11.25">
      <c r="H78" s="13"/>
      <c r="P78" s="13"/>
      <c r="X78" s="13"/>
      <c r="Y78" s="6" t="s">
        <v>14</v>
      </c>
      <c r="AD78" s="3"/>
    </row>
    <row r="79" spans="1:31" ht="11.25">
      <c r="A79" s="6" t="s">
        <v>14</v>
      </c>
      <c r="B79" s="6" t="s">
        <v>0</v>
      </c>
      <c r="C79" s="7" t="s">
        <v>1</v>
      </c>
      <c r="D79" s="6" t="s">
        <v>6</v>
      </c>
      <c r="E79" s="8" t="s">
        <v>6</v>
      </c>
      <c r="F79" s="9" t="s">
        <v>6</v>
      </c>
      <c r="G79" s="9" t="s">
        <v>6</v>
      </c>
      <c r="H79" s="13"/>
      <c r="I79" s="6" t="s">
        <v>14</v>
      </c>
      <c r="J79" s="6" t="s">
        <v>0</v>
      </c>
      <c r="K79" s="7" t="s">
        <v>1</v>
      </c>
      <c r="L79" s="6" t="s">
        <v>6</v>
      </c>
      <c r="M79" s="8" t="s">
        <v>6</v>
      </c>
      <c r="N79" s="9" t="s">
        <v>6</v>
      </c>
      <c r="O79" s="9" t="s">
        <v>6</v>
      </c>
      <c r="P79" s="13"/>
      <c r="Q79" s="6" t="s">
        <v>14</v>
      </c>
      <c r="R79" s="6" t="s">
        <v>0</v>
      </c>
      <c r="S79" s="7" t="s">
        <v>1</v>
      </c>
      <c r="T79" s="6" t="s">
        <v>6</v>
      </c>
      <c r="U79" s="8" t="s">
        <v>6</v>
      </c>
      <c r="V79" s="9" t="s">
        <v>6</v>
      </c>
      <c r="W79" s="9" t="s">
        <v>6</v>
      </c>
      <c r="X79" s="13"/>
      <c r="Y79" s="6"/>
      <c r="Z79" s="6" t="s">
        <v>0</v>
      </c>
      <c r="AA79" s="7" t="s">
        <v>1</v>
      </c>
      <c r="AB79" s="6" t="s">
        <v>6</v>
      </c>
      <c r="AC79" s="8" t="s">
        <v>6</v>
      </c>
      <c r="AD79" s="9" t="s">
        <v>6</v>
      </c>
      <c r="AE79" s="9" t="s">
        <v>6</v>
      </c>
    </row>
    <row r="80" spans="1:31" ht="11.25">
      <c r="A80" s="6"/>
      <c r="B80" s="6"/>
      <c r="C80" s="7"/>
      <c r="D80" s="6"/>
      <c r="E80" s="8" t="s">
        <v>7</v>
      </c>
      <c r="F80" s="9" t="s">
        <v>7</v>
      </c>
      <c r="G80" s="9" t="s">
        <v>5</v>
      </c>
      <c r="H80" s="13"/>
      <c r="I80" s="6"/>
      <c r="J80" s="6"/>
      <c r="K80" s="7"/>
      <c r="L80" s="6"/>
      <c r="M80" s="8" t="s">
        <v>7</v>
      </c>
      <c r="N80" s="9" t="s">
        <v>7</v>
      </c>
      <c r="O80" s="9" t="s">
        <v>5</v>
      </c>
      <c r="P80" s="13"/>
      <c r="Q80" s="6"/>
      <c r="R80" s="6"/>
      <c r="S80" s="7"/>
      <c r="T80" s="6"/>
      <c r="U80" s="8" t="s">
        <v>7</v>
      </c>
      <c r="V80" s="9" t="s">
        <v>7</v>
      </c>
      <c r="W80" s="9" t="s">
        <v>5</v>
      </c>
      <c r="X80" s="13"/>
      <c r="Y80" s="6"/>
      <c r="Z80" s="6"/>
      <c r="AA80" s="7"/>
      <c r="AB80" s="6"/>
      <c r="AC80" s="8" t="s">
        <v>7</v>
      </c>
      <c r="AD80" s="9" t="s">
        <v>7</v>
      </c>
      <c r="AE80" s="9" t="s">
        <v>5</v>
      </c>
    </row>
    <row r="81" spans="1:31" ht="11.25">
      <c r="A81" s="6"/>
      <c r="B81" s="6" t="s">
        <v>2</v>
      </c>
      <c r="C81" s="7" t="s">
        <v>2</v>
      </c>
      <c r="D81" s="6" t="s">
        <v>2</v>
      </c>
      <c r="E81" s="8" t="s">
        <v>8</v>
      </c>
      <c r="F81" s="9" t="s">
        <v>3</v>
      </c>
      <c r="G81" s="10" t="s">
        <v>3</v>
      </c>
      <c r="H81" s="14"/>
      <c r="I81" s="6"/>
      <c r="J81" s="6" t="s">
        <v>2</v>
      </c>
      <c r="K81" s="7" t="s">
        <v>2</v>
      </c>
      <c r="L81" s="6" t="s">
        <v>2</v>
      </c>
      <c r="M81" s="8" t="s">
        <v>8</v>
      </c>
      <c r="N81" s="9" t="s">
        <v>3</v>
      </c>
      <c r="O81" s="10" t="s">
        <v>3</v>
      </c>
      <c r="P81" s="14"/>
      <c r="Q81" s="6"/>
      <c r="R81" s="6" t="s">
        <v>2</v>
      </c>
      <c r="S81" s="7" t="s">
        <v>2</v>
      </c>
      <c r="T81" s="6" t="s">
        <v>2</v>
      </c>
      <c r="U81" s="8" t="s">
        <v>8</v>
      </c>
      <c r="V81" s="9" t="s">
        <v>3</v>
      </c>
      <c r="W81" s="10" t="s">
        <v>3</v>
      </c>
      <c r="X81" s="14"/>
      <c r="Y81" s="8"/>
      <c r="Z81" s="6" t="s">
        <v>2</v>
      </c>
      <c r="AA81" s="7" t="s">
        <v>2</v>
      </c>
      <c r="AB81" s="6" t="s">
        <v>2</v>
      </c>
      <c r="AC81" s="8" t="s">
        <v>8</v>
      </c>
      <c r="AD81" s="9" t="s">
        <v>3</v>
      </c>
      <c r="AE81" s="10" t="s">
        <v>3</v>
      </c>
    </row>
    <row r="82" spans="1:24" ht="11.25">
      <c r="A82" s="8"/>
      <c r="C82" s="5"/>
      <c r="H82" s="13"/>
      <c r="I82" s="8"/>
      <c r="K82" s="1"/>
      <c r="P82" s="13"/>
      <c r="Q82" s="8"/>
      <c r="X82" s="13"/>
    </row>
    <row r="83" spans="1:30" ht="11.25">
      <c r="A83" s="8">
        <v>1</v>
      </c>
      <c r="B83" s="1">
        <v>0</v>
      </c>
      <c r="C83" s="5">
        <v>0.00925</v>
      </c>
      <c r="D83" s="5">
        <f aca="true" t="shared" si="38" ref="D83:D108">C83-B83</f>
        <v>0.00925</v>
      </c>
      <c r="E83" s="2">
        <f aca="true" t="shared" si="39" ref="E83:E108">D83/0.00025</f>
        <v>37</v>
      </c>
      <c r="H83" s="13"/>
      <c r="I83" s="8">
        <v>1</v>
      </c>
      <c r="J83" s="1">
        <v>0</v>
      </c>
      <c r="K83" s="1">
        <v>0.025</v>
      </c>
      <c r="L83" s="1">
        <f aca="true" t="shared" si="40" ref="L83:L108">K83-J83</f>
        <v>0.025</v>
      </c>
      <c r="M83" s="2">
        <f aca="true" t="shared" si="41" ref="M83:M108">L83/0.0025</f>
        <v>10</v>
      </c>
      <c r="P83" s="13"/>
      <c r="Q83" s="8">
        <v>1</v>
      </c>
      <c r="R83" s="11">
        <v>0</v>
      </c>
      <c r="S83" s="11">
        <v>0.125</v>
      </c>
      <c r="T83" s="11">
        <v>0.25</v>
      </c>
      <c r="U83" s="2">
        <f aca="true" t="shared" si="42" ref="U83:U108">T83/0.025</f>
        <v>10</v>
      </c>
      <c r="V83" s="3"/>
      <c r="W83" s="3"/>
      <c r="X83" s="13"/>
      <c r="Y83" s="8">
        <v>1</v>
      </c>
      <c r="Z83" s="3">
        <v>0</v>
      </c>
      <c r="AA83" s="3">
        <v>0</v>
      </c>
      <c r="AB83" s="3">
        <f>AA83-Z83</f>
        <v>0</v>
      </c>
      <c r="AC83" s="2">
        <f aca="true" t="shared" si="43" ref="AC83:AC105">AB83/0.25</f>
        <v>0</v>
      </c>
      <c r="AD83" s="3"/>
    </row>
    <row r="84" spans="1:31" ht="11.25" customHeight="1">
      <c r="A84" s="8">
        <v>3</v>
      </c>
      <c r="B84" s="1">
        <f>B83+0.01</f>
        <v>0.01</v>
      </c>
      <c r="C84" s="5">
        <v>0.01175</v>
      </c>
      <c r="D84" s="5">
        <f t="shared" si="38"/>
        <v>0.0017499999999999998</v>
      </c>
      <c r="E84" s="2">
        <f t="shared" si="39"/>
        <v>6.999999999999999</v>
      </c>
      <c r="F84" s="3">
        <f aca="true" t="shared" si="44" ref="F84:F108">D84*100/B84</f>
        <v>17.5</v>
      </c>
      <c r="G84" s="3">
        <f>D84*100/0.25</f>
        <v>0.7</v>
      </c>
      <c r="H84" s="13"/>
      <c r="I84" s="8">
        <v>3</v>
      </c>
      <c r="J84" s="1">
        <f aca="true" t="shared" si="45" ref="J84:J108">J83+0.1</f>
        <v>0.1</v>
      </c>
      <c r="K84" s="1">
        <v>0.1</v>
      </c>
      <c r="L84" s="1">
        <f t="shared" si="40"/>
        <v>0</v>
      </c>
      <c r="M84" s="2">
        <f t="shared" si="41"/>
        <v>0</v>
      </c>
      <c r="N84" s="3">
        <f aca="true" t="shared" si="46" ref="N84:N108">L84*100/J84</f>
        <v>0</v>
      </c>
      <c r="O84" s="3">
        <f>L84*100/2.5</f>
        <v>0</v>
      </c>
      <c r="P84" s="13"/>
      <c r="Q84" s="8">
        <v>3</v>
      </c>
      <c r="R84" s="11">
        <v>1</v>
      </c>
      <c r="S84" s="11">
        <v>0.975</v>
      </c>
      <c r="T84" s="11">
        <f aca="true" t="shared" si="47" ref="T84:T108">S84-R84</f>
        <v>-0.025000000000000022</v>
      </c>
      <c r="U84" s="2">
        <f t="shared" si="42"/>
        <v>-1.0000000000000009</v>
      </c>
      <c r="V84" s="3">
        <f>T84*100/R84</f>
        <v>-2.500000000000002</v>
      </c>
      <c r="W84" s="3">
        <f>T84*100/25</f>
        <v>-0.10000000000000009</v>
      </c>
      <c r="X84" s="13"/>
      <c r="Y84" s="8">
        <v>3</v>
      </c>
      <c r="Z84" s="3">
        <v>10</v>
      </c>
      <c r="AA84" s="3">
        <v>10.25</v>
      </c>
      <c r="AB84" s="3">
        <f>AA84-Z84</f>
        <v>0.25</v>
      </c>
      <c r="AC84" s="2">
        <f t="shared" si="43"/>
        <v>1</v>
      </c>
      <c r="AD84" s="3">
        <f>AB84*100/Z84</f>
        <v>2.5</v>
      </c>
      <c r="AE84" s="3">
        <f>AB84*100/250</f>
        <v>0.1</v>
      </c>
    </row>
    <row r="85" spans="1:32" s="25" customFormat="1" ht="11.25" customHeight="1">
      <c r="A85" s="24">
        <v>6</v>
      </c>
      <c r="B85" s="1">
        <f aca="true" t="shared" si="48" ref="B85:B108">B84+0.01</f>
        <v>0.02</v>
      </c>
      <c r="C85" s="5">
        <v>0.02025</v>
      </c>
      <c r="D85" s="5">
        <f t="shared" si="38"/>
        <v>0.0002500000000000002</v>
      </c>
      <c r="E85" s="2">
        <f t="shared" si="39"/>
        <v>1.0000000000000009</v>
      </c>
      <c r="F85" s="3">
        <f t="shared" si="44"/>
        <v>1.250000000000001</v>
      </c>
      <c r="G85" s="3">
        <f aca="true" t="shared" si="49" ref="G85:G108">D85*100/0.25</f>
        <v>0.10000000000000009</v>
      </c>
      <c r="H85" s="13"/>
      <c r="I85" s="24">
        <v>6</v>
      </c>
      <c r="J85" s="21">
        <f t="shared" si="45"/>
        <v>0.2</v>
      </c>
      <c r="K85" s="21">
        <v>0.1925</v>
      </c>
      <c r="L85" s="21">
        <f t="shared" si="40"/>
        <v>-0.007500000000000007</v>
      </c>
      <c r="M85" s="22">
        <f t="shared" si="41"/>
        <v>-3.0000000000000027</v>
      </c>
      <c r="N85" s="23">
        <f t="shared" si="46"/>
        <v>-3.750000000000003</v>
      </c>
      <c r="O85" s="23">
        <f aca="true" t="shared" si="50" ref="O85:O108">L85*100/2.5</f>
        <v>-0.30000000000000027</v>
      </c>
      <c r="P85" s="13"/>
      <c r="Q85" s="24">
        <v>6</v>
      </c>
      <c r="R85" s="11">
        <v>2</v>
      </c>
      <c r="S85" s="11">
        <v>1.975</v>
      </c>
      <c r="T85" s="11">
        <f t="shared" si="47"/>
        <v>-0.02499999999999991</v>
      </c>
      <c r="U85" s="2">
        <f t="shared" si="42"/>
        <v>-0.9999999999999964</v>
      </c>
      <c r="V85" s="3">
        <f aca="true" t="shared" si="51" ref="V85:V108">T85*100/R85</f>
        <v>-1.2499999999999956</v>
      </c>
      <c r="W85" s="3">
        <f aca="true" t="shared" si="52" ref="W85:W108">T85*100/25</f>
        <v>-0.09999999999999964</v>
      </c>
      <c r="X85" s="13"/>
      <c r="Y85" s="24">
        <v>6</v>
      </c>
      <c r="Z85" s="3">
        <v>20</v>
      </c>
      <c r="AA85" s="3">
        <v>20.5</v>
      </c>
      <c r="AB85" s="3">
        <f aca="true" t="shared" si="53" ref="AB85:AB105">AA85-Z85</f>
        <v>0.5</v>
      </c>
      <c r="AC85" s="2">
        <f t="shared" si="43"/>
        <v>2</v>
      </c>
      <c r="AD85" s="3">
        <f aca="true" t="shared" si="54" ref="AD85:AD105">AB85*100/Z85</f>
        <v>2.5</v>
      </c>
      <c r="AE85" s="3">
        <f aca="true" t="shared" si="55" ref="AE85:AE105">AB85*100/250</f>
        <v>0.2</v>
      </c>
      <c r="AF85" s="26"/>
    </row>
    <row r="86" spans="1:31" ht="11.25">
      <c r="A86" s="8">
        <v>9</v>
      </c>
      <c r="B86" s="1">
        <f t="shared" si="48"/>
        <v>0.03</v>
      </c>
      <c r="C86" s="5">
        <v>0.02975</v>
      </c>
      <c r="D86" s="5">
        <f t="shared" si="38"/>
        <v>-0.0002500000000000002</v>
      </c>
      <c r="E86" s="2">
        <f t="shared" si="39"/>
        <v>-1.0000000000000009</v>
      </c>
      <c r="F86" s="3">
        <f t="shared" si="44"/>
        <v>-0.8333333333333341</v>
      </c>
      <c r="G86" s="3">
        <f t="shared" si="49"/>
        <v>-0.10000000000000009</v>
      </c>
      <c r="H86" s="13"/>
      <c r="I86" s="8">
        <v>9</v>
      </c>
      <c r="J86" s="1">
        <f t="shared" si="45"/>
        <v>0.30000000000000004</v>
      </c>
      <c r="K86" s="1">
        <v>0.2975</v>
      </c>
      <c r="L86" s="1">
        <f t="shared" si="40"/>
        <v>-0.0025000000000000577</v>
      </c>
      <c r="M86" s="2">
        <f t="shared" si="41"/>
        <v>-1.000000000000023</v>
      </c>
      <c r="N86" s="3">
        <f t="shared" si="46"/>
        <v>-0.8333333333333525</v>
      </c>
      <c r="O86" s="3">
        <f t="shared" si="50"/>
        <v>-0.10000000000000231</v>
      </c>
      <c r="P86" s="13"/>
      <c r="Q86" s="8">
        <v>9</v>
      </c>
      <c r="R86" s="11">
        <v>3</v>
      </c>
      <c r="S86" s="11">
        <v>3</v>
      </c>
      <c r="T86" s="11">
        <f t="shared" si="47"/>
        <v>0</v>
      </c>
      <c r="U86" s="2">
        <f t="shared" si="42"/>
        <v>0</v>
      </c>
      <c r="V86" s="3">
        <f t="shared" si="51"/>
        <v>0</v>
      </c>
      <c r="W86" s="3">
        <f t="shared" si="52"/>
        <v>0</v>
      </c>
      <c r="X86" s="13"/>
      <c r="Y86" s="8">
        <v>9</v>
      </c>
      <c r="Z86" s="3">
        <v>30</v>
      </c>
      <c r="AA86" s="3">
        <v>30.5</v>
      </c>
      <c r="AB86" s="3">
        <f t="shared" si="53"/>
        <v>0.5</v>
      </c>
      <c r="AC86" s="2">
        <f t="shared" si="43"/>
        <v>2</v>
      </c>
      <c r="AD86" s="3">
        <f t="shared" si="54"/>
        <v>1.6666666666666667</v>
      </c>
      <c r="AE86" s="3">
        <f t="shared" si="55"/>
        <v>0.2</v>
      </c>
    </row>
    <row r="87" spans="1:32" ht="11.25">
      <c r="A87" s="8">
        <v>12</v>
      </c>
      <c r="B87" s="1">
        <f t="shared" si="48"/>
        <v>0.04</v>
      </c>
      <c r="C87" s="5">
        <v>0.04</v>
      </c>
      <c r="D87" s="5">
        <f t="shared" si="38"/>
        <v>0</v>
      </c>
      <c r="E87" s="2">
        <f t="shared" si="39"/>
        <v>0</v>
      </c>
      <c r="F87" s="3">
        <f t="shared" si="44"/>
        <v>0</v>
      </c>
      <c r="G87" s="3">
        <f t="shared" si="49"/>
        <v>0</v>
      </c>
      <c r="H87" s="13"/>
      <c r="I87" s="8">
        <v>12</v>
      </c>
      <c r="J87" s="1">
        <f t="shared" si="45"/>
        <v>0.4</v>
      </c>
      <c r="K87" s="1">
        <v>0.4</v>
      </c>
      <c r="L87" s="1">
        <f t="shared" si="40"/>
        <v>0</v>
      </c>
      <c r="M87" s="2">
        <f t="shared" si="41"/>
        <v>0</v>
      </c>
      <c r="N87" s="3">
        <f t="shared" si="46"/>
        <v>0</v>
      </c>
      <c r="O87" s="3">
        <f t="shared" si="50"/>
        <v>0</v>
      </c>
      <c r="P87" s="13"/>
      <c r="Q87" s="8">
        <v>12</v>
      </c>
      <c r="R87" s="11">
        <v>4</v>
      </c>
      <c r="S87" s="11">
        <v>4.025</v>
      </c>
      <c r="T87" s="11">
        <f t="shared" si="47"/>
        <v>0.025000000000000355</v>
      </c>
      <c r="U87" s="2">
        <f t="shared" si="42"/>
        <v>1.0000000000000142</v>
      </c>
      <c r="V87" s="3">
        <f t="shared" si="51"/>
        <v>0.6250000000000089</v>
      </c>
      <c r="W87" s="3">
        <f t="shared" si="52"/>
        <v>0.10000000000000142</v>
      </c>
      <c r="X87" s="13"/>
      <c r="Y87" s="8">
        <v>12</v>
      </c>
      <c r="Z87" s="3">
        <v>40</v>
      </c>
      <c r="AA87" s="3">
        <v>40.5</v>
      </c>
      <c r="AB87" s="3">
        <f t="shared" si="53"/>
        <v>0.5</v>
      </c>
      <c r="AC87" s="2">
        <f t="shared" si="43"/>
        <v>2</v>
      </c>
      <c r="AD87" s="3">
        <f t="shared" si="54"/>
        <v>1.25</v>
      </c>
      <c r="AE87" s="3">
        <f t="shared" si="55"/>
        <v>0.2</v>
      </c>
      <c r="AF87" s="9"/>
    </row>
    <row r="88" spans="1:32" ht="11.25">
      <c r="A88" s="8">
        <v>15</v>
      </c>
      <c r="B88" s="1">
        <f t="shared" si="48"/>
        <v>0.05</v>
      </c>
      <c r="C88" s="5">
        <v>0.04975</v>
      </c>
      <c r="D88" s="5">
        <f t="shared" si="38"/>
        <v>-0.0002500000000000002</v>
      </c>
      <c r="E88" s="2">
        <f t="shared" si="39"/>
        <v>-1.0000000000000009</v>
      </c>
      <c r="F88" s="3">
        <f t="shared" si="44"/>
        <v>-0.5000000000000004</v>
      </c>
      <c r="G88" s="3">
        <f t="shared" si="49"/>
        <v>-0.10000000000000009</v>
      </c>
      <c r="H88" s="13"/>
      <c r="I88" s="8">
        <v>15</v>
      </c>
      <c r="J88" s="1">
        <f t="shared" si="45"/>
        <v>0.5</v>
      </c>
      <c r="K88" s="1">
        <v>0.5</v>
      </c>
      <c r="L88" s="1">
        <f t="shared" si="40"/>
        <v>0</v>
      </c>
      <c r="M88" s="2">
        <f t="shared" si="41"/>
        <v>0</v>
      </c>
      <c r="N88" s="3">
        <f t="shared" si="46"/>
        <v>0</v>
      </c>
      <c r="O88" s="3">
        <f t="shared" si="50"/>
        <v>0</v>
      </c>
      <c r="P88" s="13"/>
      <c r="Q88" s="8">
        <v>15</v>
      </c>
      <c r="R88" s="11">
        <v>5</v>
      </c>
      <c r="S88" s="11">
        <v>5</v>
      </c>
      <c r="T88" s="11">
        <f t="shared" si="47"/>
        <v>0</v>
      </c>
      <c r="U88" s="2">
        <f t="shared" si="42"/>
        <v>0</v>
      </c>
      <c r="V88" s="3">
        <f t="shared" si="51"/>
        <v>0</v>
      </c>
      <c r="W88" s="3">
        <f t="shared" si="52"/>
        <v>0</v>
      </c>
      <c r="X88" s="13"/>
      <c r="Y88" s="8">
        <v>15</v>
      </c>
      <c r="Z88" s="3">
        <v>50</v>
      </c>
      <c r="AA88" s="3">
        <v>50.5</v>
      </c>
      <c r="AB88" s="3">
        <f t="shared" si="53"/>
        <v>0.5</v>
      </c>
      <c r="AC88" s="2">
        <f t="shared" si="43"/>
        <v>2</v>
      </c>
      <c r="AD88" s="3">
        <f t="shared" si="54"/>
        <v>1</v>
      </c>
      <c r="AE88" s="3">
        <f t="shared" si="55"/>
        <v>0.2</v>
      </c>
      <c r="AF88" s="9"/>
    </row>
    <row r="89" spans="1:32" ht="11.25">
      <c r="A89" s="8">
        <v>18</v>
      </c>
      <c r="B89" s="1">
        <f t="shared" si="48"/>
        <v>0.060000000000000005</v>
      </c>
      <c r="C89" s="5">
        <v>0.05975</v>
      </c>
      <c r="D89" s="5">
        <f t="shared" si="38"/>
        <v>-0.00025000000000000716</v>
      </c>
      <c r="E89" s="2">
        <f t="shared" si="39"/>
        <v>-1.0000000000000286</v>
      </c>
      <c r="F89" s="3">
        <f t="shared" si="44"/>
        <v>-0.41666666666667856</v>
      </c>
      <c r="G89" s="3">
        <f t="shared" si="49"/>
        <v>-0.10000000000000286</v>
      </c>
      <c r="H89" s="13"/>
      <c r="I89" s="8">
        <v>18</v>
      </c>
      <c r="J89" s="1">
        <f t="shared" si="45"/>
        <v>0.6</v>
      </c>
      <c r="K89" s="1">
        <v>0.5975</v>
      </c>
      <c r="L89" s="1">
        <f t="shared" si="40"/>
        <v>-0.0024999999999999467</v>
      </c>
      <c r="M89" s="2">
        <f t="shared" si="41"/>
        <v>-0.9999999999999787</v>
      </c>
      <c r="N89" s="3">
        <f t="shared" si="46"/>
        <v>-0.4166666666666578</v>
      </c>
      <c r="O89" s="3">
        <f t="shared" si="50"/>
        <v>-0.09999999999999787</v>
      </c>
      <c r="P89" s="13"/>
      <c r="Q89" s="8">
        <v>18</v>
      </c>
      <c r="R89" s="11">
        <v>6</v>
      </c>
      <c r="S89" s="11">
        <v>6</v>
      </c>
      <c r="T89" s="11">
        <f t="shared" si="47"/>
        <v>0</v>
      </c>
      <c r="U89" s="2">
        <f t="shared" si="42"/>
        <v>0</v>
      </c>
      <c r="V89" s="3">
        <f t="shared" si="51"/>
        <v>0</v>
      </c>
      <c r="W89" s="3">
        <f t="shared" si="52"/>
        <v>0</v>
      </c>
      <c r="X89" s="13"/>
      <c r="Y89" s="8">
        <v>18</v>
      </c>
      <c r="Z89" s="3">
        <v>60</v>
      </c>
      <c r="AA89" s="3">
        <v>60.25</v>
      </c>
      <c r="AB89" s="3">
        <f t="shared" si="53"/>
        <v>0.25</v>
      </c>
      <c r="AC89" s="2">
        <f t="shared" si="43"/>
        <v>1</v>
      </c>
      <c r="AD89" s="3">
        <f t="shared" si="54"/>
        <v>0.4166666666666667</v>
      </c>
      <c r="AE89" s="3">
        <f t="shared" si="55"/>
        <v>0.1</v>
      </c>
      <c r="AF89" s="10"/>
    </row>
    <row r="90" spans="1:31" ht="11.25">
      <c r="A90" s="8">
        <v>21</v>
      </c>
      <c r="B90" s="1">
        <f t="shared" si="48"/>
        <v>0.07</v>
      </c>
      <c r="C90" s="5">
        <v>0.06975</v>
      </c>
      <c r="D90" s="5">
        <f t="shared" si="38"/>
        <v>-0.0002500000000000002</v>
      </c>
      <c r="E90" s="2">
        <f t="shared" si="39"/>
        <v>-1.0000000000000009</v>
      </c>
      <c r="F90" s="3">
        <f t="shared" si="44"/>
        <v>-0.35714285714285743</v>
      </c>
      <c r="G90" s="3">
        <f t="shared" si="49"/>
        <v>-0.10000000000000009</v>
      </c>
      <c r="H90" s="13"/>
      <c r="I90" s="8">
        <v>21</v>
      </c>
      <c r="J90" s="1">
        <f t="shared" si="45"/>
        <v>0.7</v>
      </c>
      <c r="K90" s="1">
        <v>0.6975</v>
      </c>
      <c r="L90" s="1">
        <f t="shared" si="40"/>
        <v>-0.0024999999999999467</v>
      </c>
      <c r="M90" s="2">
        <f t="shared" si="41"/>
        <v>-0.9999999999999787</v>
      </c>
      <c r="N90" s="3">
        <f t="shared" si="46"/>
        <v>-0.35714285714284955</v>
      </c>
      <c r="O90" s="3">
        <f t="shared" si="50"/>
        <v>-0.09999999999999787</v>
      </c>
      <c r="P90" s="13"/>
      <c r="Q90" s="8">
        <v>21</v>
      </c>
      <c r="R90" s="11">
        <v>7</v>
      </c>
      <c r="S90" s="11">
        <v>7.025</v>
      </c>
      <c r="T90" s="11">
        <f t="shared" si="47"/>
        <v>0.025000000000000355</v>
      </c>
      <c r="U90" s="2">
        <f t="shared" si="42"/>
        <v>1.0000000000000142</v>
      </c>
      <c r="V90" s="3">
        <f t="shared" si="51"/>
        <v>0.3571428571428622</v>
      </c>
      <c r="W90" s="3">
        <f t="shared" si="52"/>
        <v>0.10000000000000142</v>
      </c>
      <c r="X90" s="13"/>
      <c r="Y90" s="8">
        <v>21</v>
      </c>
      <c r="Z90" s="3">
        <v>70</v>
      </c>
      <c r="AA90" s="3">
        <v>70.25</v>
      </c>
      <c r="AB90" s="3">
        <f t="shared" si="53"/>
        <v>0.25</v>
      </c>
      <c r="AC90" s="2">
        <f t="shared" si="43"/>
        <v>1</v>
      </c>
      <c r="AD90" s="3">
        <f t="shared" si="54"/>
        <v>0.35714285714285715</v>
      </c>
      <c r="AE90" s="3">
        <f t="shared" si="55"/>
        <v>0.1</v>
      </c>
    </row>
    <row r="91" spans="1:31" ht="11.25">
      <c r="A91" s="8">
        <v>24</v>
      </c>
      <c r="B91" s="1">
        <f t="shared" si="48"/>
        <v>0.08</v>
      </c>
      <c r="C91" s="5">
        <v>0.07975</v>
      </c>
      <c r="D91" s="5">
        <f t="shared" si="38"/>
        <v>-0.0002500000000000002</v>
      </c>
      <c r="E91" s="2">
        <f t="shared" si="39"/>
        <v>-1.0000000000000009</v>
      </c>
      <c r="F91" s="3">
        <f t="shared" si="44"/>
        <v>-0.3125000000000003</v>
      </c>
      <c r="G91" s="3">
        <f t="shared" si="49"/>
        <v>-0.10000000000000009</v>
      </c>
      <c r="H91" s="13"/>
      <c r="I91" s="8">
        <v>24</v>
      </c>
      <c r="J91" s="1">
        <f t="shared" si="45"/>
        <v>0.7999999999999999</v>
      </c>
      <c r="K91" s="1">
        <v>0.7975</v>
      </c>
      <c r="L91" s="1">
        <f t="shared" si="40"/>
        <v>-0.0024999999999999467</v>
      </c>
      <c r="M91" s="2">
        <f t="shared" si="41"/>
        <v>-0.9999999999999787</v>
      </c>
      <c r="N91" s="3">
        <f t="shared" si="46"/>
        <v>-0.31249999999999334</v>
      </c>
      <c r="O91" s="3">
        <f t="shared" si="50"/>
        <v>-0.09999999999999787</v>
      </c>
      <c r="P91" s="13"/>
      <c r="Q91" s="8">
        <v>24</v>
      </c>
      <c r="R91" s="11">
        <v>8</v>
      </c>
      <c r="S91" s="11">
        <v>8.025</v>
      </c>
      <c r="T91" s="11">
        <f t="shared" si="47"/>
        <v>0.025000000000000355</v>
      </c>
      <c r="U91" s="2">
        <f t="shared" si="42"/>
        <v>1.0000000000000142</v>
      </c>
      <c r="V91" s="3">
        <f t="shared" si="51"/>
        <v>0.31250000000000444</v>
      </c>
      <c r="W91" s="3">
        <f t="shared" si="52"/>
        <v>0.10000000000000142</v>
      </c>
      <c r="X91" s="13"/>
      <c r="Y91" s="8">
        <v>24</v>
      </c>
      <c r="Z91" s="3">
        <v>80</v>
      </c>
      <c r="AA91" s="3">
        <v>80.5</v>
      </c>
      <c r="AB91" s="3">
        <f t="shared" si="53"/>
        <v>0.5</v>
      </c>
      <c r="AC91" s="2">
        <f t="shared" si="43"/>
        <v>2</v>
      </c>
      <c r="AD91" s="3">
        <f t="shared" si="54"/>
        <v>0.625</v>
      </c>
      <c r="AE91" s="3">
        <f t="shared" si="55"/>
        <v>0.2</v>
      </c>
    </row>
    <row r="92" spans="1:31" ht="11.25">
      <c r="A92" s="8">
        <v>27</v>
      </c>
      <c r="B92" s="1">
        <f t="shared" si="48"/>
        <v>0.09</v>
      </c>
      <c r="C92" s="5">
        <v>0.08975</v>
      </c>
      <c r="D92" s="5">
        <f t="shared" si="38"/>
        <v>-0.0002500000000000002</v>
      </c>
      <c r="E92" s="2">
        <f t="shared" si="39"/>
        <v>-1.0000000000000009</v>
      </c>
      <c r="F92" s="3">
        <f t="shared" si="44"/>
        <v>-0.277777777777778</v>
      </c>
      <c r="G92" s="3">
        <f t="shared" si="49"/>
        <v>-0.10000000000000009</v>
      </c>
      <c r="H92" s="13"/>
      <c r="I92" s="8">
        <v>27</v>
      </c>
      <c r="J92" s="1">
        <f t="shared" si="45"/>
        <v>0.8999999999999999</v>
      </c>
      <c r="K92" s="1">
        <v>0.9</v>
      </c>
      <c r="L92" s="1">
        <f t="shared" si="40"/>
        <v>0</v>
      </c>
      <c r="M92" s="2">
        <f t="shared" si="41"/>
        <v>0</v>
      </c>
      <c r="N92" s="3">
        <f t="shared" si="46"/>
        <v>0</v>
      </c>
      <c r="O92" s="3">
        <f t="shared" si="50"/>
        <v>0</v>
      </c>
      <c r="P92" s="13"/>
      <c r="Q92" s="8">
        <v>27</v>
      </c>
      <c r="R92" s="11">
        <v>9</v>
      </c>
      <c r="S92" s="11">
        <v>9</v>
      </c>
      <c r="T92" s="11">
        <f t="shared" si="47"/>
        <v>0</v>
      </c>
      <c r="U92" s="2">
        <f t="shared" si="42"/>
        <v>0</v>
      </c>
      <c r="V92" s="3">
        <f t="shared" si="51"/>
        <v>0</v>
      </c>
      <c r="W92" s="3">
        <f t="shared" si="52"/>
        <v>0</v>
      </c>
      <c r="X92" s="13"/>
      <c r="Y92" s="8">
        <v>27</v>
      </c>
      <c r="Z92" s="3">
        <v>90</v>
      </c>
      <c r="AA92" s="3">
        <v>90.25</v>
      </c>
      <c r="AB92" s="3">
        <f t="shared" si="53"/>
        <v>0.25</v>
      </c>
      <c r="AC92" s="2">
        <f t="shared" si="43"/>
        <v>1</v>
      </c>
      <c r="AD92" s="3">
        <f t="shared" si="54"/>
        <v>0.2777777777777778</v>
      </c>
      <c r="AE92" s="3">
        <f t="shared" si="55"/>
        <v>0.1</v>
      </c>
    </row>
    <row r="93" spans="1:31" ht="11.25">
      <c r="A93" s="8">
        <v>31</v>
      </c>
      <c r="B93" s="1">
        <f t="shared" si="48"/>
        <v>0.09999999999999999</v>
      </c>
      <c r="C93" s="5">
        <v>0.09975</v>
      </c>
      <c r="D93" s="5">
        <f t="shared" si="38"/>
        <v>-0.00024999999999998634</v>
      </c>
      <c r="E93" s="2">
        <f t="shared" si="39"/>
        <v>-0.9999999999999454</v>
      </c>
      <c r="F93" s="3">
        <f t="shared" si="44"/>
        <v>-0.24999999999998637</v>
      </c>
      <c r="G93" s="3">
        <f t="shared" si="49"/>
        <v>-0.09999999999999454</v>
      </c>
      <c r="H93" s="13"/>
      <c r="I93" s="8">
        <v>31</v>
      </c>
      <c r="J93" s="1">
        <f t="shared" si="45"/>
        <v>0.9999999999999999</v>
      </c>
      <c r="K93" s="1">
        <v>1.0025</v>
      </c>
      <c r="L93" s="1">
        <f t="shared" si="40"/>
        <v>0.0025000000000000577</v>
      </c>
      <c r="M93" s="2">
        <f t="shared" si="41"/>
        <v>1.000000000000023</v>
      </c>
      <c r="N93" s="3">
        <f t="shared" si="46"/>
        <v>0.2500000000000058</v>
      </c>
      <c r="O93" s="3">
        <f t="shared" si="50"/>
        <v>0.10000000000000231</v>
      </c>
      <c r="P93" s="13"/>
      <c r="Q93" s="8">
        <v>31</v>
      </c>
      <c r="R93" s="11">
        <v>10</v>
      </c>
      <c r="S93" s="11">
        <v>10</v>
      </c>
      <c r="T93" s="11">
        <f t="shared" si="47"/>
        <v>0</v>
      </c>
      <c r="U93" s="2">
        <f t="shared" si="42"/>
        <v>0</v>
      </c>
      <c r="V93" s="3">
        <f t="shared" si="51"/>
        <v>0</v>
      </c>
      <c r="W93" s="3">
        <f t="shared" si="52"/>
        <v>0</v>
      </c>
      <c r="X93" s="13"/>
      <c r="Y93" s="8">
        <v>31</v>
      </c>
      <c r="Z93" s="3">
        <v>100</v>
      </c>
      <c r="AA93" s="3">
        <v>100.25</v>
      </c>
      <c r="AB93" s="3">
        <f t="shared" si="53"/>
        <v>0.25</v>
      </c>
      <c r="AC93" s="2">
        <f t="shared" si="43"/>
        <v>1</v>
      </c>
      <c r="AD93" s="3">
        <f t="shared" si="54"/>
        <v>0.25</v>
      </c>
      <c r="AE93" s="3">
        <f t="shared" si="55"/>
        <v>0.1</v>
      </c>
    </row>
    <row r="94" spans="1:31" ht="11.25">
      <c r="A94" s="8">
        <v>34</v>
      </c>
      <c r="B94" s="1">
        <f t="shared" si="48"/>
        <v>0.10999999999999999</v>
      </c>
      <c r="C94" s="5">
        <v>0.10975</v>
      </c>
      <c r="D94" s="5">
        <f t="shared" si="38"/>
        <v>-0.00024999999999998634</v>
      </c>
      <c r="E94" s="2">
        <f t="shared" si="39"/>
        <v>-0.9999999999999454</v>
      </c>
      <c r="F94" s="3">
        <f t="shared" si="44"/>
        <v>-0.2272727272727149</v>
      </c>
      <c r="G94" s="3">
        <f t="shared" si="49"/>
        <v>-0.09999999999999454</v>
      </c>
      <c r="H94" s="13"/>
      <c r="I94" s="8">
        <v>34</v>
      </c>
      <c r="J94" s="1">
        <f t="shared" si="45"/>
        <v>1.0999999999999999</v>
      </c>
      <c r="K94" s="1">
        <v>1.1</v>
      </c>
      <c r="L94" s="1">
        <f t="shared" si="40"/>
        <v>0</v>
      </c>
      <c r="M94" s="2">
        <f t="shared" si="41"/>
        <v>0</v>
      </c>
      <c r="N94" s="3">
        <f t="shared" si="46"/>
        <v>0</v>
      </c>
      <c r="O94" s="3">
        <f t="shared" si="50"/>
        <v>0</v>
      </c>
      <c r="P94" s="13"/>
      <c r="Q94" s="8">
        <v>34</v>
      </c>
      <c r="R94" s="11">
        <v>11</v>
      </c>
      <c r="S94" s="11">
        <v>11</v>
      </c>
      <c r="T94" s="11">
        <f t="shared" si="47"/>
        <v>0</v>
      </c>
      <c r="U94" s="2">
        <f t="shared" si="42"/>
        <v>0</v>
      </c>
      <c r="V94" s="3">
        <f t="shared" si="51"/>
        <v>0</v>
      </c>
      <c r="W94" s="3">
        <f t="shared" si="52"/>
        <v>0</v>
      </c>
      <c r="X94" s="13"/>
      <c r="Y94" s="8">
        <v>34</v>
      </c>
      <c r="Z94" s="3">
        <v>110</v>
      </c>
      <c r="AA94" s="3">
        <v>110.5</v>
      </c>
      <c r="AB94" s="3">
        <f t="shared" si="53"/>
        <v>0.5</v>
      </c>
      <c r="AC94" s="2">
        <f t="shared" si="43"/>
        <v>2</v>
      </c>
      <c r="AD94" s="3">
        <f t="shared" si="54"/>
        <v>0.45454545454545453</v>
      </c>
      <c r="AE94" s="3">
        <f t="shared" si="55"/>
        <v>0.2</v>
      </c>
    </row>
    <row r="95" spans="1:31" ht="11.25">
      <c r="A95" s="8">
        <v>37</v>
      </c>
      <c r="B95" s="1">
        <f t="shared" si="48"/>
        <v>0.11999999999999998</v>
      </c>
      <c r="C95" s="5">
        <v>0.1195</v>
      </c>
      <c r="D95" s="5">
        <f t="shared" si="38"/>
        <v>-0.0004999999999999866</v>
      </c>
      <c r="E95" s="2">
        <f t="shared" si="39"/>
        <v>-1.9999999999999463</v>
      </c>
      <c r="F95" s="3">
        <f t="shared" si="44"/>
        <v>-0.4166666666666555</v>
      </c>
      <c r="G95" s="3">
        <f t="shared" si="49"/>
        <v>-0.19999999999999463</v>
      </c>
      <c r="H95" s="13"/>
      <c r="I95" s="8">
        <v>37</v>
      </c>
      <c r="J95" s="1">
        <f t="shared" si="45"/>
        <v>1.2</v>
      </c>
      <c r="K95" s="1">
        <v>1.2</v>
      </c>
      <c r="L95" s="1">
        <f t="shared" si="40"/>
        <v>0</v>
      </c>
      <c r="M95" s="2">
        <f t="shared" si="41"/>
        <v>0</v>
      </c>
      <c r="N95" s="3">
        <f t="shared" si="46"/>
        <v>0</v>
      </c>
      <c r="O95" s="3">
        <f t="shared" si="50"/>
        <v>0</v>
      </c>
      <c r="P95" s="13"/>
      <c r="Q95" s="8">
        <v>37</v>
      </c>
      <c r="R95" s="11">
        <v>12</v>
      </c>
      <c r="S95" s="11">
        <v>12.025</v>
      </c>
      <c r="T95" s="11">
        <f t="shared" si="47"/>
        <v>0.025000000000000355</v>
      </c>
      <c r="U95" s="2">
        <f t="shared" si="42"/>
        <v>1.0000000000000142</v>
      </c>
      <c r="V95" s="3">
        <f t="shared" si="51"/>
        <v>0.20833333333333628</v>
      </c>
      <c r="W95" s="3">
        <f t="shared" si="52"/>
        <v>0.10000000000000142</v>
      </c>
      <c r="X95" s="13"/>
      <c r="Y95" s="8">
        <v>37</v>
      </c>
      <c r="Z95" s="3">
        <v>120</v>
      </c>
      <c r="AA95" s="3">
        <v>120.25</v>
      </c>
      <c r="AB95" s="3">
        <f t="shared" si="53"/>
        <v>0.25</v>
      </c>
      <c r="AC95" s="2">
        <f t="shared" si="43"/>
        <v>1</v>
      </c>
      <c r="AD95" s="3">
        <f t="shared" si="54"/>
        <v>0.20833333333333334</v>
      </c>
      <c r="AE95" s="3">
        <f t="shared" si="55"/>
        <v>0.1</v>
      </c>
    </row>
    <row r="96" spans="1:31" ht="11.25">
      <c r="A96" s="8">
        <v>40</v>
      </c>
      <c r="B96" s="1">
        <f t="shared" si="48"/>
        <v>0.12999999999999998</v>
      </c>
      <c r="C96" s="5">
        <v>0.13</v>
      </c>
      <c r="D96" s="5">
        <f t="shared" si="38"/>
        <v>0</v>
      </c>
      <c r="E96" s="2">
        <f t="shared" si="39"/>
        <v>0</v>
      </c>
      <c r="F96" s="3">
        <f t="shared" si="44"/>
        <v>0</v>
      </c>
      <c r="G96" s="3">
        <f t="shared" si="49"/>
        <v>0</v>
      </c>
      <c r="H96" s="13"/>
      <c r="I96" s="8">
        <v>40</v>
      </c>
      <c r="J96" s="1">
        <f t="shared" si="45"/>
        <v>1.3</v>
      </c>
      <c r="K96" s="1">
        <v>1.3</v>
      </c>
      <c r="L96" s="1">
        <f t="shared" si="40"/>
        <v>0</v>
      </c>
      <c r="M96" s="2">
        <f t="shared" si="41"/>
        <v>0</v>
      </c>
      <c r="N96" s="3">
        <f t="shared" si="46"/>
        <v>0</v>
      </c>
      <c r="O96" s="3">
        <f t="shared" si="50"/>
        <v>0</v>
      </c>
      <c r="P96" s="13"/>
      <c r="Q96" s="8">
        <v>40</v>
      </c>
      <c r="R96" s="11">
        <v>13</v>
      </c>
      <c r="S96" s="11">
        <v>13.025</v>
      </c>
      <c r="T96" s="11">
        <f t="shared" si="47"/>
        <v>0.025000000000000355</v>
      </c>
      <c r="U96" s="2">
        <f t="shared" si="42"/>
        <v>1.0000000000000142</v>
      </c>
      <c r="V96" s="3">
        <f t="shared" si="51"/>
        <v>0.19230769230769504</v>
      </c>
      <c r="W96" s="3">
        <f t="shared" si="52"/>
        <v>0.10000000000000142</v>
      </c>
      <c r="X96" s="13"/>
      <c r="Y96" s="8">
        <v>40</v>
      </c>
      <c r="Z96" s="3">
        <v>130</v>
      </c>
      <c r="AA96" s="3">
        <v>130.5</v>
      </c>
      <c r="AB96" s="3">
        <f t="shared" si="53"/>
        <v>0.5</v>
      </c>
      <c r="AC96" s="2">
        <f t="shared" si="43"/>
        <v>2</v>
      </c>
      <c r="AD96" s="3">
        <f t="shared" si="54"/>
        <v>0.38461538461538464</v>
      </c>
      <c r="AE96" s="3">
        <f t="shared" si="55"/>
        <v>0.2</v>
      </c>
    </row>
    <row r="97" spans="1:31" ht="11.25">
      <c r="A97" s="8">
        <v>43</v>
      </c>
      <c r="B97" s="1">
        <f t="shared" si="48"/>
        <v>0.13999999999999999</v>
      </c>
      <c r="C97" s="5">
        <v>0.14</v>
      </c>
      <c r="D97" s="5">
        <f t="shared" si="38"/>
        <v>0</v>
      </c>
      <c r="E97" s="2">
        <f t="shared" si="39"/>
        <v>0</v>
      </c>
      <c r="F97" s="3">
        <f t="shared" si="44"/>
        <v>0</v>
      </c>
      <c r="G97" s="3">
        <f t="shared" si="49"/>
        <v>0</v>
      </c>
      <c r="H97" s="13"/>
      <c r="I97" s="8">
        <v>43</v>
      </c>
      <c r="J97" s="1">
        <f t="shared" si="45"/>
        <v>1.4000000000000001</v>
      </c>
      <c r="K97" s="1">
        <v>1.4</v>
      </c>
      <c r="L97" s="1">
        <f t="shared" si="40"/>
        <v>0</v>
      </c>
      <c r="M97" s="2">
        <f t="shared" si="41"/>
        <v>0</v>
      </c>
      <c r="N97" s="3">
        <f t="shared" si="46"/>
        <v>0</v>
      </c>
      <c r="O97" s="3">
        <f t="shared" si="50"/>
        <v>0</v>
      </c>
      <c r="P97" s="13"/>
      <c r="Q97" s="8">
        <v>43</v>
      </c>
      <c r="R97" s="11">
        <v>14</v>
      </c>
      <c r="S97" s="11">
        <v>14</v>
      </c>
      <c r="T97" s="11">
        <f t="shared" si="47"/>
        <v>0</v>
      </c>
      <c r="U97" s="2">
        <f t="shared" si="42"/>
        <v>0</v>
      </c>
      <c r="V97" s="3">
        <f t="shared" si="51"/>
        <v>0</v>
      </c>
      <c r="W97" s="3">
        <f t="shared" si="52"/>
        <v>0</v>
      </c>
      <c r="X97" s="13"/>
      <c r="Y97" s="8">
        <v>43</v>
      </c>
      <c r="Z97" s="3">
        <v>140</v>
      </c>
      <c r="AA97" s="3">
        <v>140.5</v>
      </c>
      <c r="AB97" s="3">
        <f t="shared" si="53"/>
        <v>0.5</v>
      </c>
      <c r="AC97" s="2">
        <f t="shared" si="43"/>
        <v>2</v>
      </c>
      <c r="AD97" s="3">
        <f t="shared" si="54"/>
        <v>0.35714285714285715</v>
      </c>
      <c r="AE97" s="3">
        <f t="shared" si="55"/>
        <v>0.2</v>
      </c>
    </row>
    <row r="98" spans="1:31" ht="11.25">
      <c r="A98" s="8">
        <v>46</v>
      </c>
      <c r="B98" s="1">
        <f t="shared" si="48"/>
        <v>0.15</v>
      </c>
      <c r="C98" s="5">
        <v>0.14975</v>
      </c>
      <c r="D98" s="5">
        <f t="shared" si="38"/>
        <v>-0.0002500000000000002</v>
      </c>
      <c r="E98" s="2">
        <f t="shared" si="39"/>
        <v>-1.0000000000000009</v>
      </c>
      <c r="F98" s="3">
        <f t="shared" si="44"/>
        <v>-0.16666666666666682</v>
      </c>
      <c r="G98" s="3">
        <f t="shared" si="49"/>
        <v>-0.10000000000000009</v>
      </c>
      <c r="H98" s="13"/>
      <c r="I98" s="8">
        <v>46</v>
      </c>
      <c r="J98" s="1">
        <f t="shared" si="45"/>
        <v>1.5000000000000002</v>
      </c>
      <c r="K98" s="1">
        <v>1.4975</v>
      </c>
      <c r="L98" s="1">
        <f t="shared" si="40"/>
        <v>-0.0025000000000001688</v>
      </c>
      <c r="M98" s="2">
        <f t="shared" si="41"/>
        <v>-1.0000000000000675</v>
      </c>
      <c r="N98" s="3">
        <f t="shared" si="46"/>
        <v>-0.1666666666666779</v>
      </c>
      <c r="O98" s="3">
        <f t="shared" si="50"/>
        <v>-0.10000000000000675</v>
      </c>
      <c r="P98" s="13"/>
      <c r="Q98" s="8">
        <v>46</v>
      </c>
      <c r="R98" s="11">
        <v>15</v>
      </c>
      <c r="S98" s="11">
        <v>15.025</v>
      </c>
      <c r="T98" s="11">
        <f t="shared" si="47"/>
        <v>0.025000000000000355</v>
      </c>
      <c r="U98" s="2">
        <f t="shared" si="42"/>
        <v>1.0000000000000142</v>
      </c>
      <c r="V98" s="3">
        <f t="shared" si="51"/>
        <v>0.16666666666666904</v>
      </c>
      <c r="W98" s="3">
        <f t="shared" si="52"/>
        <v>0.10000000000000142</v>
      </c>
      <c r="X98" s="13"/>
      <c r="Y98" s="8">
        <v>46</v>
      </c>
      <c r="Z98" s="3">
        <v>150</v>
      </c>
      <c r="AA98" s="3">
        <v>150.25</v>
      </c>
      <c r="AB98" s="3">
        <f t="shared" si="53"/>
        <v>0.25</v>
      </c>
      <c r="AC98" s="2">
        <f t="shared" si="43"/>
        <v>1</v>
      </c>
      <c r="AD98" s="3">
        <f t="shared" si="54"/>
        <v>0.16666666666666666</v>
      </c>
      <c r="AE98" s="3">
        <f t="shared" si="55"/>
        <v>0.1</v>
      </c>
    </row>
    <row r="99" spans="1:31" ht="11.25">
      <c r="A99" s="8">
        <v>50</v>
      </c>
      <c r="B99" s="1">
        <f t="shared" si="48"/>
        <v>0.16</v>
      </c>
      <c r="C99" s="5">
        <v>0.1595</v>
      </c>
      <c r="D99" s="5">
        <f t="shared" si="38"/>
        <v>-0.0005000000000000004</v>
      </c>
      <c r="E99" s="2">
        <f t="shared" si="39"/>
        <v>-2.0000000000000018</v>
      </c>
      <c r="F99" s="3">
        <f t="shared" si="44"/>
        <v>-0.3125000000000003</v>
      </c>
      <c r="G99" s="3">
        <f t="shared" si="49"/>
        <v>-0.20000000000000018</v>
      </c>
      <c r="H99" s="13"/>
      <c r="I99" s="8">
        <v>50</v>
      </c>
      <c r="J99" s="1">
        <f t="shared" si="45"/>
        <v>1.6000000000000003</v>
      </c>
      <c r="K99" s="1">
        <v>1.6</v>
      </c>
      <c r="L99" s="1">
        <f t="shared" si="40"/>
        <v>0</v>
      </c>
      <c r="M99" s="2">
        <f t="shared" si="41"/>
        <v>0</v>
      </c>
      <c r="N99" s="3">
        <f t="shared" si="46"/>
        <v>0</v>
      </c>
      <c r="O99" s="3">
        <f t="shared" si="50"/>
        <v>0</v>
      </c>
      <c r="P99" s="13"/>
      <c r="Q99" s="8">
        <v>50</v>
      </c>
      <c r="R99" s="11">
        <v>16</v>
      </c>
      <c r="S99" s="11">
        <v>16</v>
      </c>
      <c r="T99" s="11">
        <f t="shared" si="47"/>
        <v>0</v>
      </c>
      <c r="U99" s="2">
        <f t="shared" si="42"/>
        <v>0</v>
      </c>
      <c r="V99" s="3">
        <f t="shared" si="51"/>
        <v>0</v>
      </c>
      <c r="W99" s="3">
        <f t="shared" si="52"/>
        <v>0</v>
      </c>
      <c r="X99" s="13"/>
      <c r="Y99" s="8">
        <v>50</v>
      </c>
      <c r="Z99" s="3">
        <v>160</v>
      </c>
      <c r="AA99" s="3">
        <v>160.25</v>
      </c>
      <c r="AB99" s="3">
        <f t="shared" si="53"/>
        <v>0.25</v>
      </c>
      <c r="AC99" s="2">
        <f t="shared" si="43"/>
        <v>1</v>
      </c>
      <c r="AD99" s="3">
        <f t="shared" si="54"/>
        <v>0.15625</v>
      </c>
      <c r="AE99" s="3">
        <f t="shared" si="55"/>
        <v>0.1</v>
      </c>
    </row>
    <row r="100" spans="1:31" ht="11.25">
      <c r="A100" s="8">
        <v>53</v>
      </c>
      <c r="B100" s="1">
        <f t="shared" si="48"/>
        <v>0.17</v>
      </c>
      <c r="C100" s="5">
        <v>0.16975</v>
      </c>
      <c r="D100" s="5">
        <f t="shared" si="38"/>
        <v>-0.0002500000000000002</v>
      </c>
      <c r="E100" s="2">
        <f t="shared" si="39"/>
        <v>-1.0000000000000009</v>
      </c>
      <c r="F100" s="3">
        <f t="shared" si="44"/>
        <v>-0.14705882352941188</v>
      </c>
      <c r="G100" s="3">
        <f t="shared" si="49"/>
        <v>-0.10000000000000009</v>
      </c>
      <c r="H100" s="13"/>
      <c r="I100" s="8">
        <v>53</v>
      </c>
      <c r="J100" s="1">
        <f t="shared" si="45"/>
        <v>1.7000000000000004</v>
      </c>
      <c r="K100" s="1">
        <v>1.7</v>
      </c>
      <c r="L100" s="1">
        <f t="shared" si="40"/>
        <v>0</v>
      </c>
      <c r="M100" s="2">
        <f t="shared" si="41"/>
        <v>0</v>
      </c>
      <c r="N100" s="3">
        <f t="shared" si="46"/>
        <v>0</v>
      </c>
      <c r="O100" s="3">
        <f t="shared" si="50"/>
        <v>0</v>
      </c>
      <c r="P100" s="13"/>
      <c r="Q100" s="8">
        <v>53</v>
      </c>
      <c r="R100" s="11">
        <v>17</v>
      </c>
      <c r="S100" s="11">
        <v>17</v>
      </c>
      <c r="T100" s="11">
        <f t="shared" si="47"/>
        <v>0</v>
      </c>
      <c r="U100" s="2">
        <f t="shared" si="42"/>
        <v>0</v>
      </c>
      <c r="V100" s="3">
        <f t="shared" si="51"/>
        <v>0</v>
      </c>
      <c r="W100" s="3">
        <f t="shared" si="52"/>
        <v>0</v>
      </c>
      <c r="X100" s="13"/>
      <c r="Y100" s="8">
        <v>53</v>
      </c>
      <c r="Z100" s="3">
        <v>170</v>
      </c>
      <c r="AA100" s="3">
        <v>170.25</v>
      </c>
      <c r="AB100" s="3">
        <f t="shared" si="53"/>
        <v>0.25</v>
      </c>
      <c r="AC100" s="2">
        <f t="shared" si="43"/>
        <v>1</v>
      </c>
      <c r="AD100" s="3">
        <f t="shared" si="54"/>
        <v>0.14705882352941177</v>
      </c>
      <c r="AE100" s="3">
        <f t="shared" si="55"/>
        <v>0.1</v>
      </c>
    </row>
    <row r="101" spans="1:31" ht="11.25">
      <c r="A101" s="8">
        <v>56</v>
      </c>
      <c r="B101" s="1">
        <f t="shared" si="48"/>
        <v>0.18000000000000002</v>
      </c>
      <c r="C101" s="5">
        <v>0.1795</v>
      </c>
      <c r="D101" s="5">
        <f t="shared" si="38"/>
        <v>-0.0005000000000000282</v>
      </c>
      <c r="E101" s="2">
        <f t="shared" si="39"/>
        <v>-2.000000000000113</v>
      </c>
      <c r="F101" s="3">
        <f t="shared" si="44"/>
        <v>-0.2777777777777934</v>
      </c>
      <c r="G101" s="3">
        <f t="shared" si="49"/>
        <v>-0.20000000000001128</v>
      </c>
      <c r="H101" s="13"/>
      <c r="I101" s="8">
        <v>56</v>
      </c>
      <c r="J101" s="1">
        <f t="shared" si="45"/>
        <v>1.8000000000000005</v>
      </c>
      <c r="K101" s="1">
        <v>1.8025</v>
      </c>
      <c r="L101" s="1">
        <f t="shared" si="40"/>
        <v>0.0024999999999995026</v>
      </c>
      <c r="M101" s="2">
        <f t="shared" si="41"/>
        <v>0.999999999999801</v>
      </c>
      <c r="N101" s="3">
        <f t="shared" si="46"/>
        <v>0.13888888888886122</v>
      </c>
      <c r="O101" s="3">
        <f t="shared" si="50"/>
        <v>0.0999999999999801</v>
      </c>
      <c r="P101" s="13"/>
      <c r="Q101" s="8">
        <v>56</v>
      </c>
      <c r="R101" s="11">
        <v>18</v>
      </c>
      <c r="S101" s="11">
        <v>17.975</v>
      </c>
      <c r="T101" s="11">
        <f t="shared" si="47"/>
        <v>-0.02499999999999858</v>
      </c>
      <c r="U101" s="2">
        <f t="shared" si="42"/>
        <v>-0.9999999999999432</v>
      </c>
      <c r="V101" s="3">
        <f t="shared" si="51"/>
        <v>-0.13888888888888098</v>
      </c>
      <c r="W101" s="3">
        <f t="shared" si="52"/>
        <v>-0.09999999999999432</v>
      </c>
      <c r="X101" s="13"/>
      <c r="Y101" s="8">
        <v>56</v>
      </c>
      <c r="Z101" s="3">
        <v>180</v>
      </c>
      <c r="AA101" s="3">
        <v>180.25</v>
      </c>
      <c r="AB101" s="3">
        <f t="shared" si="53"/>
        <v>0.25</v>
      </c>
      <c r="AC101" s="2">
        <f t="shared" si="43"/>
        <v>1</v>
      </c>
      <c r="AD101" s="3">
        <f t="shared" si="54"/>
        <v>0.1388888888888889</v>
      </c>
      <c r="AE101" s="3">
        <f t="shared" si="55"/>
        <v>0.1</v>
      </c>
    </row>
    <row r="102" spans="1:31" ht="11.25">
      <c r="A102" s="8">
        <v>59</v>
      </c>
      <c r="B102" s="1">
        <f t="shared" si="48"/>
        <v>0.19000000000000003</v>
      </c>
      <c r="C102" s="5">
        <v>0.18975</v>
      </c>
      <c r="D102" s="5">
        <f t="shared" si="38"/>
        <v>-0.000250000000000028</v>
      </c>
      <c r="E102" s="2">
        <f t="shared" si="39"/>
        <v>-1.000000000000112</v>
      </c>
      <c r="F102" s="3">
        <f t="shared" si="44"/>
        <v>-0.13157894736843576</v>
      </c>
      <c r="G102" s="3">
        <f t="shared" si="49"/>
        <v>-0.10000000000001119</v>
      </c>
      <c r="H102" s="13"/>
      <c r="I102" s="8">
        <v>59</v>
      </c>
      <c r="J102" s="1">
        <f t="shared" si="45"/>
        <v>1.9000000000000006</v>
      </c>
      <c r="K102" s="1">
        <v>1.9</v>
      </c>
      <c r="L102" s="1">
        <f t="shared" si="40"/>
        <v>0</v>
      </c>
      <c r="M102" s="2">
        <f t="shared" si="41"/>
        <v>0</v>
      </c>
      <c r="N102" s="3">
        <f t="shared" si="46"/>
        <v>0</v>
      </c>
      <c r="O102" s="3">
        <f t="shared" si="50"/>
        <v>0</v>
      </c>
      <c r="P102" s="13"/>
      <c r="Q102" s="8">
        <v>59</v>
      </c>
      <c r="R102" s="11">
        <v>19</v>
      </c>
      <c r="S102" s="11">
        <v>19</v>
      </c>
      <c r="T102" s="11">
        <f t="shared" si="47"/>
        <v>0</v>
      </c>
      <c r="U102" s="2">
        <f t="shared" si="42"/>
        <v>0</v>
      </c>
      <c r="V102" s="3">
        <f t="shared" si="51"/>
        <v>0</v>
      </c>
      <c r="W102" s="3">
        <f t="shared" si="52"/>
        <v>0</v>
      </c>
      <c r="X102" s="13"/>
      <c r="Y102" s="8">
        <v>59</v>
      </c>
      <c r="Z102" s="3">
        <v>190</v>
      </c>
      <c r="AA102" s="3">
        <v>190</v>
      </c>
      <c r="AB102" s="3">
        <f t="shared" si="53"/>
        <v>0</v>
      </c>
      <c r="AC102" s="2">
        <f t="shared" si="43"/>
        <v>0</v>
      </c>
      <c r="AD102" s="3">
        <f t="shared" si="54"/>
        <v>0</v>
      </c>
      <c r="AE102" s="3">
        <f t="shared" si="55"/>
        <v>0</v>
      </c>
    </row>
    <row r="103" spans="1:31" ht="11.25">
      <c r="A103" s="8">
        <v>62</v>
      </c>
      <c r="B103" s="1">
        <f t="shared" si="48"/>
        <v>0.20000000000000004</v>
      </c>
      <c r="C103" s="5">
        <v>0.19975</v>
      </c>
      <c r="D103" s="5">
        <f t="shared" si="38"/>
        <v>-0.000250000000000028</v>
      </c>
      <c r="E103" s="2">
        <f t="shared" si="39"/>
        <v>-1.000000000000112</v>
      </c>
      <c r="F103" s="3">
        <f t="shared" si="44"/>
        <v>-0.12500000000001396</v>
      </c>
      <c r="G103" s="3">
        <f t="shared" si="49"/>
        <v>-0.10000000000001119</v>
      </c>
      <c r="H103" s="13"/>
      <c r="I103" s="8">
        <v>62</v>
      </c>
      <c r="J103" s="1">
        <f t="shared" si="45"/>
        <v>2.0000000000000004</v>
      </c>
      <c r="K103" s="1">
        <v>2</v>
      </c>
      <c r="L103" s="1">
        <f t="shared" si="40"/>
        <v>0</v>
      </c>
      <c r="M103" s="2">
        <f t="shared" si="41"/>
        <v>0</v>
      </c>
      <c r="N103" s="3">
        <f t="shared" si="46"/>
        <v>0</v>
      </c>
      <c r="O103" s="3">
        <f t="shared" si="50"/>
        <v>0</v>
      </c>
      <c r="P103" s="13"/>
      <c r="Q103" s="8">
        <v>62</v>
      </c>
      <c r="R103" s="11">
        <v>20</v>
      </c>
      <c r="S103" s="11">
        <v>19.975</v>
      </c>
      <c r="T103" s="11">
        <f t="shared" si="47"/>
        <v>-0.02499999999999858</v>
      </c>
      <c r="U103" s="2">
        <f t="shared" si="42"/>
        <v>-0.9999999999999432</v>
      </c>
      <c r="V103" s="3">
        <f t="shared" si="51"/>
        <v>-0.1249999999999929</v>
      </c>
      <c r="W103" s="3">
        <f t="shared" si="52"/>
        <v>-0.09999999999999432</v>
      </c>
      <c r="X103" s="13"/>
      <c r="Y103" s="8">
        <v>62</v>
      </c>
      <c r="Z103" s="3">
        <v>200</v>
      </c>
      <c r="AA103" s="3">
        <v>200.25</v>
      </c>
      <c r="AB103" s="3">
        <f t="shared" si="53"/>
        <v>0.25</v>
      </c>
      <c r="AC103" s="2">
        <f t="shared" si="43"/>
        <v>1</v>
      </c>
      <c r="AD103" s="3">
        <f t="shared" si="54"/>
        <v>0.125</v>
      </c>
      <c r="AE103" s="3">
        <f t="shared" si="55"/>
        <v>0.1</v>
      </c>
    </row>
    <row r="104" spans="1:31" ht="11.25">
      <c r="A104" s="8">
        <v>66</v>
      </c>
      <c r="B104" s="1">
        <f t="shared" si="48"/>
        <v>0.21000000000000005</v>
      </c>
      <c r="C104" s="5">
        <v>0.20975</v>
      </c>
      <c r="D104" s="5">
        <f t="shared" si="38"/>
        <v>-0.00025000000000005573</v>
      </c>
      <c r="E104" s="2">
        <f t="shared" si="39"/>
        <v>-1.000000000000223</v>
      </c>
      <c r="F104" s="3">
        <f t="shared" si="44"/>
        <v>-0.11904761904764556</v>
      </c>
      <c r="G104" s="3">
        <f t="shared" si="49"/>
        <v>-0.1000000000000223</v>
      </c>
      <c r="H104" s="13"/>
      <c r="I104" s="8">
        <v>66</v>
      </c>
      <c r="J104" s="1">
        <f t="shared" si="45"/>
        <v>2.1000000000000005</v>
      </c>
      <c r="K104" s="1">
        <v>2.1</v>
      </c>
      <c r="L104" s="1">
        <f t="shared" si="40"/>
        <v>0</v>
      </c>
      <c r="M104" s="2">
        <f t="shared" si="41"/>
        <v>0</v>
      </c>
      <c r="N104" s="3">
        <f t="shared" si="46"/>
        <v>0</v>
      </c>
      <c r="O104" s="3">
        <f t="shared" si="50"/>
        <v>0</v>
      </c>
      <c r="P104" s="13"/>
      <c r="Q104" s="8">
        <v>66</v>
      </c>
      <c r="R104" s="11">
        <v>21</v>
      </c>
      <c r="S104" s="11">
        <v>21.025</v>
      </c>
      <c r="T104" s="11">
        <f t="shared" si="47"/>
        <v>0.02499999999999858</v>
      </c>
      <c r="U104" s="2">
        <f t="shared" si="42"/>
        <v>0.9999999999999432</v>
      </c>
      <c r="V104" s="3">
        <f t="shared" si="51"/>
        <v>0.11904761904761228</v>
      </c>
      <c r="W104" s="3">
        <f t="shared" si="52"/>
        <v>0.09999999999999432</v>
      </c>
      <c r="X104" s="13"/>
      <c r="Y104" s="8">
        <v>66</v>
      </c>
      <c r="Z104" s="3">
        <v>210</v>
      </c>
      <c r="AA104" s="3">
        <v>210.25</v>
      </c>
      <c r="AB104" s="3">
        <f t="shared" si="53"/>
        <v>0.25</v>
      </c>
      <c r="AC104" s="2">
        <f t="shared" si="43"/>
        <v>1</v>
      </c>
      <c r="AD104" s="3">
        <f t="shared" si="54"/>
        <v>0.11904761904761904</v>
      </c>
      <c r="AE104" s="3">
        <f t="shared" si="55"/>
        <v>0.1</v>
      </c>
    </row>
    <row r="105" spans="1:31" ht="11.25">
      <c r="A105" s="8">
        <v>69</v>
      </c>
      <c r="B105" s="1">
        <f t="shared" si="48"/>
        <v>0.22000000000000006</v>
      </c>
      <c r="C105" s="5">
        <v>0.21975</v>
      </c>
      <c r="D105" s="5">
        <f t="shared" si="38"/>
        <v>-0.00025000000000005573</v>
      </c>
      <c r="E105" s="2">
        <f t="shared" si="39"/>
        <v>-1.000000000000223</v>
      </c>
      <c r="F105" s="3">
        <f t="shared" si="44"/>
        <v>-0.11363636363638895</v>
      </c>
      <c r="G105" s="3">
        <f t="shared" si="49"/>
        <v>-0.1000000000000223</v>
      </c>
      <c r="H105" s="13"/>
      <c r="I105" s="8">
        <v>69</v>
      </c>
      <c r="J105" s="1">
        <f t="shared" si="45"/>
        <v>2.2000000000000006</v>
      </c>
      <c r="K105" s="1">
        <v>2.2025</v>
      </c>
      <c r="L105" s="1">
        <f t="shared" si="40"/>
        <v>0.0024999999999995026</v>
      </c>
      <c r="M105" s="2">
        <f t="shared" si="41"/>
        <v>0.999999999999801</v>
      </c>
      <c r="N105" s="3">
        <f t="shared" si="46"/>
        <v>0.113636363636341</v>
      </c>
      <c r="O105" s="3">
        <f t="shared" si="50"/>
        <v>0.0999999999999801</v>
      </c>
      <c r="P105" s="13"/>
      <c r="Q105" s="8">
        <v>69</v>
      </c>
      <c r="R105" s="11">
        <v>22</v>
      </c>
      <c r="S105" s="11">
        <v>22.05</v>
      </c>
      <c r="T105" s="11">
        <f t="shared" si="47"/>
        <v>0.05000000000000071</v>
      </c>
      <c r="U105" s="2">
        <f t="shared" si="42"/>
        <v>2.0000000000000284</v>
      </c>
      <c r="V105" s="3">
        <f t="shared" si="51"/>
        <v>0.2272727272727305</v>
      </c>
      <c r="W105" s="3">
        <f t="shared" si="52"/>
        <v>0.20000000000000284</v>
      </c>
      <c r="X105" s="13"/>
      <c r="Y105" s="8">
        <v>69</v>
      </c>
      <c r="Z105" s="3">
        <v>220</v>
      </c>
      <c r="AA105" s="3">
        <v>220.25</v>
      </c>
      <c r="AB105" s="3">
        <f t="shared" si="53"/>
        <v>0.25</v>
      </c>
      <c r="AC105" s="2">
        <f t="shared" si="43"/>
        <v>1</v>
      </c>
      <c r="AD105" s="3">
        <f t="shared" si="54"/>
        <v>0.11363636363636363</v>
      </c>
      <c r="AE105" s="3">
        <f t="shared" si="55"/>
        <v>0.1</v>
      </c>
    </row>
    <row r="106" spans="1:30" ht="11.25">
      <c r="A106" s="8">
        <v>72</v>
      </c>
      <c r="B106" s="1">
        <f t="shared" si="48"/>
        <v>0.23000000000000007</v>
      </c>
      <c r="C106" s="5">
        <v>0.23</v>
      </c>
      <c r="D106" s="5">
        <f t="shared" si="38"/>
        <v>0</v>
      </c>
      <c r="E106" s="2">
        <f t="shared" si="39"/>
        <v>0</v>
      </c>
      <c r="F106" s="3">
        <f t="shared" si="44"/>
        <v>0</v>
      </c>
      <c r="G106" s="3">
        <f t="shared" si="49"/>
        <v>0</v>
      </c>
      <c r="H106" s="13"/>
      <c r="I106" s="8">
        <v>72</v>
      </c>
      <c r="J106" s="1">
        <f t="shared" si="45"/>
        <v>2.3000000000000007</v>
      </c>
      <c r="K106" s="1">
        <v>2.3025</v>
      </c>
      <c r="L106" s="1">
        <f t="shared" si="40"/>
        <v>0.0024999999999995026</v>
      </c>
      <c r="M106" s="2">
        <f t="shared" si="41"/>
        <v>0.999999999999801</v>
      </c>
      <c r="N106" s="3">
        <f t="shared" si="46"/>
        <v>0.10869565217389139</v>
      </c>
      <c r="O106" s="3">
        <f t="shared" si="50"/>
        <v>0.0999999999999801</v>
      </c>
      <c r="P106" s="13"/>
      <c r="Q106" s="8">
        <v>72</v>
      </c>
      <c r="R106" s="11">
        <v>23</v>
      </c>
      <c r="S106" s="11">
        <v>23.025</v>
      </c>
      <c r="T106" s="11">
        <f t="shared" si="47"/>
        <v>0.02499999999999858</v>
      </c>
      <c r="U106" s="2">
        <f t="shared" si="42"/>
        <v>0.9999999999999432</v>
      </c>
      <c r="V106" s="3">
        <f t="shared" si="51"/>
        <v>0.10869565217390686</v>
      </c>
      <c r="W106" s="3">
        <f t="shared" si="52"/>
        <v>0.09999999999999432</v>
      </c>
      <c r="X106" s="13"/>
      <c r="Y106" s="8">
        <v>72</v>
      </c>
      <c r="Z106" s="3">
        <v>230</v>
      </c>
      <c r="AA106" s="3"/>
      <c r="AB106" s="3"/>
      <c r="AD106" s="3"/>
    </row>
    <row r="107" spans="1:30" ht="11.25">
      <c r="A107" s="8">
        <v>75</v>
      </c>
      <c r="B107" s="1">
        <f t="shared" si="48"/>
        <v>0.24000000000000007</v>
      </c>
      <c r="C107" s="5">
        <v>0.2395</v>
      </c>
      <c r="D107" s="5">
        <f t="shared" si="38"/>
        <v>-0.0005000000000000837</v>
      </c>
      <c r="E107" s="2">
        <f t="shared" si="39"/>
        <v>-2.000000000000335</v>
      </c>
      <c r="F107" s="3">
        <f t="shared" si="44"/>
        <v>-0.20833333333336815</v>
      </c>
      <c r="G107" s="3">
        <f t="shared" si="49"/>
        <v>-0.20000000000003348</v>
      </c>
      <c r="H107" s="13"/>
      <c r="I107" s="8">
        <v>75</v>
      </c>
      <c r="J107" s="1">
        <f t="shared" si="45"/>
        <v>2.400000000000001</v>
      </c>
      <c r="K107" s="1">
        <v>2.4</v>
      </c>
      <c r="L107" s="1">
        <f t="shared" si="40"/>
        <v>0</v>
      </c>
      <c r="M107" s="2">
        <f t="shared" si="41"/>
        <v>0</v>
      </c>
      <c r="N107" s="3">
        <f t="shared" si="46"/>
        <v>0</v>
      </c>
      <c r="O107" s="3">
        <f t="shared" si="50"/>
        <v>0</v>
      </c>
      <c r="P107" s="13"/>
      <c r="Q107" s="8">
        <v>75</v>
      </c>
      <c r="R107" s="11">
        <v>24</v>
      </c>
      <c r="S107" s="11">
        <v>24.025</v>
      </c>
      <c r="T107" s="11">
        <f t="shared" si="47"/>
        <v>0.02499999999999858</v>
      </c>
      <c r="U107" s="2">
        <f t="shared" si="42"/>
        <v>0.9999999999999432</v>
      </c>
      <c r="V107" s="3">
        <f t="shared" si="51"/>
        <v>0.10416666666666075</v>
      </c>
      <c r="W107" s="3">
        <f t="shared" si="52"/>
        <v>0.09999999999999432</v>
      </c>
      <c r="X107" s="13"/>
      <c r="Y107" s="8">
        <v>75</v>
      </c>
      <c r="Z107" s="3">
        <v>240</v>
      </c>
      <c r="AA107" s="3"/>
      <c r="AB107" s="3"/>
      <c r="AD107" s="3"/>
    </row>
    <row r="108" spans="1:30" ht="11.25">
      <c r="A108" s="8">
        <v>79</v>
      </c>
      <c r="B108" s="1">
        <f t="shared" si="48"/>
        <v>0.25000000000000006</v>
      </c>
      <c r="C108" s="5">
        <v>0.24975</v>
      </c>
      <c r="D108" s="5">
        <f t="shared" si="38"/>
        <v>-0.00025000000000005573</v>
      </c>
      <c r="E108" s="2">
        <f t="shared" si="39"/>
        <v>-1.000000000000223</v>
      </c>
      <c r="F108" s="3">
        <f t="shared" si="44"/>
        <v>-0.10000000000002227</v>
      </c>
      <c r="G108" s="3">
        <f t="shared" si="49"/>
        <v>-0.1000000000000223</v>
      </c>
      <c r="H108" s="13"/>
      <c r="I108" s="8">
        <v>79</v>
      </c>
      <c r="J108" s="1">
        <f t="shared" si="45"/>
        <v>2.500000000000001</v>
      </c>
      <c r="K108" s="1">
        <v>2.4975</v>
      </c>
      <c r="L108" s="1">
        <f t="shared" si="40"/>
        <v>-0.002500000000000835</v>
      </c>
      <c r="M108" s="2">
        <f t="shared" si="41"/>
        <v>-1.000000000000334</v>
      </c>
      <c r="N108" s="3">
        <f t="shared" si="46"/>
        <v>-0.10000000000003335</v>
      </c>
      <c r="O108" s="3">
        <f t="shared" si="50"/>
        <v>-0.1000000000000334</v>
      </c>
      <c r="P108" s="13"/>
      <c r="Q108" s="8">
        <v>79</v>
      </c>
      <c r="R108" s="11">
        <v>25</v>
      </c>
      <c r="S108" s="11">
        <v>25.05</v>
      </c>
      <c r="T108" s="11">
        <f t="shared" si="47"/>
        <v>0.05000000000000071</v>
      </c>
      <c r="U108" s="2">
        <f t="shared" si="42"/>
        <v>2.0000000000000284</v>
      </c>
      <c r="V108" s="3">
        <f t="shared" si="51"/>
        <v>0.20000000000000284</v>
      </c>
      <c r="W108" s="3">
        <f t="shared" si="52"/>
        <v>0.20000000000000284</v>
      </c>
      <c r="X108" s="13"/>
      <c r="Y108" s="8">
        <v>79</v>
      </c>
      <c r="Z108" s="3">
        <v>250</v>
      </c>
      <c r="AA108" s="3"/>
      <c r="AB108" s="3"/>
      <c r="AD108" s="3"/>
    </row>
    <row r="109" spans="27:30" ht="11.25">
      <c r="AA109" s="1"/>
      <c r="AB109" s="1"/>
      <c r="AC109" s="1"/>
      <c r="AD109" s="2"/>
    </row>
    <row r="110" ht="11.25">
      <c r="W110" s="8"/>
    </row>
    <row r="112" spans="10:18" ht="16.5">
      <c r="J112" s="16" t="s">
        <v>24</v>
      </c>
      <c r="K112" s="20"/>
      <c r="L112" s="16"/>
      <c r="M112" s="16"/>
      <c r="N112" s="18"/>
      <c r="O112" s="18"/>
      <c r="P112" s="13"/>
      <c r="R112" s="19" t="s">
        <v>33</v>
      </c>
    </row>
    <row r="113" ht="11.25">
      <c r="P113" s="13"/>
    </row>
    <row r="114" spans="9:16" ht="11.25">
      <c r="I114" s="6" t="s">
        <v>14</v>
      </c>
      <c r="J114" s="6" t="s">
        <v>0</v>
      </c>
      <c r="K114" s="7" t="s">
        <v>1</v>
      </c>
      <c r="L114" s="6" t="s">
        <v>6</v>
      </c>
      <c r="M114" s="8" t="s">
        <v>6</v>
      </c>
      <c r="N114" s="9" t="s">
        <v>6</v>
      </c>
      <c r="O114" s="9" t="s">
        <v>6</v>
      </c>
      <c r="P114" s="13"/>
    </row>
    <row r="115" spans="9:16" ht="11.25">
      <c r="I115" s="6"/>
      <c r="J115" s="6"/>
      <c r="K115" s="7"/>
      <c r="L115" s="6"/>
      <c r="M115" s="8" t="s">
        <v>7</v>
      </c>
      <c r="N115" s="9" t="s">
        <v>7</v>
      </c>
      <c r="O115" s="9" t="s">
        <v>5</v>
      </c>
      <c r="P115" s="13"/>
    </row>
    <row r="116" spans="9:16" ht="11.25">
      <c r="I116" s="6"/>
      <c r="J116" s="6" t="s">
        <v>2</v>
      </c>
      <c r="K116" s="7" t="s">
        <v>2</v>
      </c>
      <c r="L116" s="6" t="s">
        <v>2</v>
      </c>
      <c r="M116" s="8" t="s">
        <v>8</v>
      </c>
      <c r="N116" s="9" t="s">
        <v>3</v>
      </c>
      <c r="O116" s="10" t="s">
        <v>3</v>
      </c>
      <c r="P116" s="14"/>
    </row>
    <row r="117" spans="9:16" ht="11.25">
      <c r="I117" s="8"/>
      <c r="K117" s="1"/>
      <c r="P117" s="13"/>
    </row>
    <row r="118" spans="9:16" ht="11.25">
      <c r="I118" s="8">
        <v>1</v>
      </c>
      <c r="J118" s="1">
        <v>0</v>
      </c>
      <c r="K118" s="1">
        <v>0.025</v>
      </c>
      <c r="L118" s="1">
        <f aca="true" t="shared" si="56" ref="L118:L143">K118-J118</f>
        <v>0.025</v>
      </c>
      <c r="M118" s="2">
        <f aca="true" t="shared" si="57" ref="M118:M143">L118/0.0025</f>
        <v>10</v>
      </c>
      <c r="P118" s="13"/>
    </row>
    <row r="119" spans="9:16" ht="11.25">
      <c r="I119" s="8">
        <v>3</v>
      </c>
      <c r="J119" s="1">
        <f aca="true" t="shared" si="58" ref="J119:J143">J118+0.1</f>
        <v>0.1</v>
      </c>
      <c r="K119" s="1">
        <v>0.0975</v>
      </c>
      <c r="L119" s="1">
        <f t="shared" si="56"/>
        <v>-0.0025000000000000022</v>
      </c>
      <c r="M119" s="2">
        <f t="shared" si="57"/>
        <v>-1.0000000000000009</v>
      </c>
      <c r="N119" s="3">
        <f aca="true" t="shared" si="59" ref="N119:N143">L119*100/J119</f>
        <v>-2.500000000000002</v>
      </c>
      <c r="O119" s="3">
        <f>L119*100/2.5</f>
        <v>-0.10000000000000009</v>
      </c>
      <c r="P119" s="13"/>
    </row>
    <row r="120" spans="9:16" ht="11.25">
      <c r="I120" s="24">
        <v>6</v>
      </c>
      <c r="J120" s="21">
        <f t="shared" si="58"/>
        <v>0.2</v>
      </c>
      <c r="K120" s="21">
        <v>0.1875</v>
      </c>
      <c r="L120" s="21">
        <f t="shared" si="56"/>
        <v>-0.012500000000000011</v>
      </c>
      <c r="M120" s="22">
        <f t="shared" si="57"/>
        <v>-5.000000000000004</v>
      </c>
      <c r="N120" s="23">
        <f t="shared" si="59"/>
        <v>-6.250000000000005</v>
      </c>
      <c r="O120" s="23">
        <f aca="true" t="shared" si="60" ref="O120:O143">L120*100/2.5</f>
        <v>-0.5000000000000004</v>
      </c>
      <c r="P120" s="13"/>
    </row>
    <row r="121" spans="9:16" ht="11.25">
      <c r="I121" s="8">
        <v>9</v>
      </c>
      <c r="J121" s="1">
        <f t="shared" si="58"/>
        <v>0.30000000000000004</v>
      </c>
      <c r="K121" s="1">
        <v>0.2925</v>
      </c>
      <c r="L121" s="1">
        <f t="shared" si="56"/>
        <v>-0.007500000000000062</v>
      </c>
      <c r="M121" s="2">
        <f t="shared" si="57"/>
        <v>-3.000000000000025</v>
      </c>
      <c r="N121" s="3">
        <f t="shared" si="59"/>
        <v>-2.5000000000000204</v>
      </c>
      <c r="O121" s="3">
        <f t="shared" si="60"/>
        <v>-0.3000000000000025</v>
      </c>
      <c r="P121" s="13"/>
    </row>
    <row r="122" spans="9:16" ht="11.25">
      <c r="I122" s="8">
        <v>12</v>
      </c>
      <c r="J122" s="1">
        <f t="shared" si="58"/>
        <v>0.4</v>
      </c>
      <c r="K122" s="1">
        <v>0.395</v>
      </c>
      <c r="L122" s="1">
        <f t="shared" si="56"/>
        <v>-0.0050000000000000044</v>
      </c>
      <c r="M122" s="2">
        <f t="shared" si="57"/>
        <v>-2.0000000000000018</v>
      </c>
      <c r="N122" s="3">
        <f t="shared" si="59"/>
        <v>-1.250000000000001</v>
      </c>
      <c r="O122" s="3">
        <f t="shared" si="60"/>
        <v>-0.20000000000000018</v>
      </c>
      <c r="P122" s="13"/>
    </row>
    <row r="123" spans="9:16" ht="11.25">
      <c r="I123" s="8">
        <v>15</v>
      </c>
      <c r="J123" s="1">
        <f t="shared" si="58"/>
        <v>0.5</v>
      </c>
      <c r="K123" s="1">
        <v>0.495</v>
      </c>
      <c r="L123" s="1">
        <f t="shared" si="56"/>
        <v>-0.0050000000000000044</v>
      </c>
      <c r="M123" s="2">
        <f t="shared" si="57"/>
        <v>-2.0000000000000018</v>
      </c>
      <c r="N123" s="3">
        <f t="shared" si="59"/>
        <v>-1.0000000000000009</v>
      </c>
      <c r="O123" s="3">
        <f t="shared" si="60"/>
        <v>-0.20000000000000018</v>
      </c>
      <c r="P123" s="13"/>
    </row>
    <row r="124" spans="9:16" ht="11.25">
      <c r="I124" s="8">
        <v>18</v>
      </c>
      <c r="J124" s="1">
        <f t="shared" si="58"/>
        <v>0.6</v>
      </c>
      <c r="K124" s="1">
        <v>0.595</v>
      </c>
      <c r="L124" s="1">
        <f t="shared" si="56"/>
        <v>-0.0050000000000000044</v>
      </c>
      <c r="M124" s="2">
        <f t="shared" si="57"/>
        <v>-2.0000000000000018</v>
      </c>
      <c r="N124" s="3">
        <f t="shared" si="59"/>
        <v>-0.8333333333333341</v>
      </c>
      <c r="O124" s="3">
        <f t="shared" si="60"/>
        <v>-0.20000000000000018</v>
      </c>
      <c r="P124" s="13"/>
    </row>
    <row r="125" spans="9:16" ht="11.25">
      <c r="I125" s="8">
        <v>21</v>
      </c>
      <c r="J125" s="1">
        <f t="shared" si="58"/>
        <v>0.7</v>
      </c>
      <c r="K125" s="1">
        <v>0.695</v>
      </c>
      <c r="L125" s="1">
        <f t="shared" si="56"/>
        <v>-0.0050000000000000044</v>
      </c>
      <c r="M125" s="2">
        <f t="shared" si="57"/>
        <v>-2.0000000000000018</v>
      </c>
      <c r="N125" s="3">
        <f t="shared" si="59"/>
        <v>-0.714285714285715</v>
      </c>
      <c r="O125" s="3">
        <f t="shared" si="60"/>
        <v>-0.20000000000000018</v>
      </c>
      <c r="P125" s="13"/>
    </row>
    <row r="126" spans="9:16" ht="11.25">
      <c r="I126" s="8">
        <v>24</v>
      </c>
      <c r="J126" s="1">
        <f t="shared" si="58"/>
        <v>0.7999999999999999</v>
      </c>
      <c r="K126" s="1">
        <v>0.795</v>
      </c>
      <c r="L126" s="1">
        <f t="shared" si="56"/>
        <v>-0.004999999999999893</v>
      </c>
      <c r="M126" s="2">
        <f t="shared" si="57"/>
        <v>-1.9999999999999574</v>
      </c>
      <c r="N126" s="3">
        <f t="shared" si="59"/>
        <v>-0.6249999999999867</v>
      </c>
      <c r="O126" s="3">
        <f t="shared" si="60"/>
        <v>-0.19999999999999574</v>
      </c>
      <c r="P126" s="13"/>
    </row>
    <row r="127" spans="9:16" ht="11.25">
      <c r="I127" s="8">
        <v>27</v>
      </c>
      <c r="J127" s="1">
        <f t="shared" si="58"/>
        <v>0.8999999999999999</v>
      </c>
      <c r="K127" s="1">
        <v>0.8975</v>
      </c>
      <c r="L127" s="1">
        <f t="shared" si="56"/>
        <v>-0.0024999999999999467</v>
      </c>
      <c r="M127" s="2">
        <f t="shared" si="57"/>
        <v>-0.9999999999999787</v>
      </c>
      <c r="N127" s="3">
        <f t="shared" si="59"/>
        <v>-0.2777777777777719</v>
      </c>
      <c r="O127" s="3">
        <f t="shared" si="60"/>
        <v>-0.09999999999999787</v>
      </c>
      <c r="P127" s="13"/>
    </row>
    <row r="128" spans="9:16" ht="11.25">
      <c r="I128" s="8">
        <v>31</v>
      </c>
      <c r="J128" s="1">
        <f t="shared" si="58"/>
        <v>0.9999999999999999</v>
      </c>
      <c r="K128" s="1">
        <v>0.9975</v>
      </c>
      <c r="L128" s="1">
        <f t="shared" si="56"/>
        <v>-0.0024999999999998357</v>
      </c>
      <c r="M128" s="2">
        <f t="shared" si="57"/>
        <v>-0.9999999999999343</v>
      </c>
      <c r="N128" s="3">
        <f t="shared" si="59"/>
        <v>-0.2499999999999836</v>
      </c>
      <c r="O128" s="3">
        <f t="shared" si="60"/>
        <v>-0.09999999999999343</v>
      </c>
      <c r="P128" s="13"/>
    </row>
    <row r="129" spans="9:16" ht="11.25">
      <c r="I129" s="8">
        <v>34</v>
      </c>
      <c r="J129" s="1">
        <f t="shared" si="58"/>
        <v>1.0999999999999999</v>
      </c>
      <c r="K129" s="1">
        <v>1.1</v>
      </c>
      <c r="L129" s="1">
        <f t="shared" si="56"/>
        <v>0</v>
      </c>
      <c r="M129" s="2">
        <f t="shared" si="57"/>
        <v>0</v>
      </c>
      <c r="N129" s="3">
        <f t="shared" si="59"/>
        <v>0</v>
      </c>
      <c r="O129" s="3">
        <f t="shared" si="60"/>
        <v>0</v>
      </c>
      <c r="P129" s="13"/>
    </row>
    <row r="130" spans="9:16" ht="11.25">
      <c r="I130" s="8">
        <v>37</v>
      </c>
      <c r="J130" s="1">
        <f t="shared" si="58"/>
        <v>1.2</v>
      </c>
      <c r="K130" s="1">
        <v>1.195</v>
      </c>
      <c r="L130" s="1">
        <f t="shared" si="56"/>
        <v>-0.004999999999999893</v>
      </c>
      <c r="M130" s="2">
        <f t="shared" si="57"/>
        <v>-1.9999999999999574</v>
      </c>
      <c r="N130" s="3">
        <f t="shared" si="59"/>
        <v>-0.4166666666666578</v>
      </c>
      <c r="O130" s="3">
        <f t="shared" si="60"/>
        <v>-0.19999999999999574</v>
      </c>
      <c r="P130" s="13"/>
    </row>
    <row r="131" spans="9:16" ht="11.25">
      <c r="I131" s="8">
        <v>40</v>
      </c>
      <c r="J131" s="1">
        <f t="shared" si="58"/>
        <v>1.3</v>
      </c>
      <c r="K131" s="1">
        <v>1.2975</v>
      </c>
      <c r="L131" s="1">
        <f t="shared" si="56"/>
        <v>-0.0024999999999999467</v>
      </c>
      <c r="M131" s="2">
        <f t="shared" si="57"/>
        <v>-0.9999999999999787</v>
      </c>
      <c r="N131" s="3">
        <f t="shared" si="59"/>
        <v>-0.1923076923076882</v>
      </c>
      <c r="O131" s="3">
        <f t="shared" si="60"/>
        <v>-0.09999999999999787</v>
      </c>
      <c r="P131" s="13"/>
    </row>
    <row r="132" spans="9:16" ht="11.25">
      <c r="I132" s="8">
        <v>43</v>
      </c>
      <c r="J132" s="1">
        <f t="shared" si="58"/>
        <v>1.4000000000000001</v>
      </c>
      <c r="K132" s="1">
        <v>1.3975</v>
      </c>
      <c r="L132" s="1">
        <f t="shared" si="56"/>
        <v>-0.0025000000000001688</v>
      </c>
      <c r="M132" s="2">
        <f t="shared" si="57"/>
        <v>-1.0000000000000675</v>
      </c>
      <c r="N132" s="3">
        <f t="shared" si="59"/>
        <v>-0.17857142857144062</v>
      </c>
      <c r="O132" s="3">
        <f t="shared" si="60"/>
        <v>-0.10000000000000675</v>
      </c>
      <c r="P132" s="13"/>
    </row>
    <row r="133" spans="9:16" ht="11.25">
      <c r="I133" s="8">
        <v>46</v>
      </c>
      <c r="J133" s="1">
        <f t="shared" si="58"/>
        <v>1.5000000000000002</v>
      </c>
      <c r="K133" s="1">
        <v>1.495</v>
      </c>
      <c r="L133" s="1">
        <f t="shared" si="56"/>
        <v>-0.0050000000000001155</v>
      </c>
      <c r="M133" s="2">
        <f t="shared" si="57"/>
        <v>-2.000000000000046</v>
      </c>
      <c r="N133" s="3">
        <f t="shared" si="59"/>
        <v>-0.333333333333341</v>
      </c>
      <c r="O133" s="3">
        <f t="shared" si="60"/>
        <v>-0.20000000000000462</v>
      </c>
      <c r="P133" s="13"/>
    </row>
    <row r="134" spans="9:16" ht="11.25">
      <c r="I134" s="8">
        <v>50</v>
      </c>
      <c r="J134" s="1">
        <f t="shared" si="58"/>
        <v>1.6000000000000003</v>
      </c>
      <c r="K134" s="1">
        <v>1.595</v>
      </c>
      <c r="L134" s="1">
        <f t="shared" si="56"/>
        <v>-0.0050000000000003375</v>
      </c>
      <c r="M134" s="2">
        <f t="shared" si="57"/>
        <v>-2.000000000000135</v>
      </c>
      <c r="N134" s="3">
        <f t="shared" si="59"/>
        <v>-0.31250000000002104</v>
      </c>
      <c r="O134" s="3">
        <f t="shared" si="60"/>
        <v>-0.2000000000000135</v>
      </c>
      <c r="P134" s="13"/>
    </row>
    <row r="135" spans="9:16" ht="11.25">
      <c r="I135" s="8">
        <v>53</v>
      </c>
      <c r="J135" s="1">
        <f t="shared" si="58"/>
        <v>1.7000000000000004</v>
      </c>
      <c r="K135" s="1">
        <v>1.6975</v>
      </c>
      <c r="L135" s="1">
        <f t="shared" si="56"/>
        <v>-0.002500000000000391</v>
      </c>
      <c r="M135" s="2">
        <f t="shared" si="57"/>
        <v>-1.0000000000001563</v>
      </c>
      <c r="N135" s="3">
        <f t="shared" si="59"/>
        <v>-0.14705882352943472</v>
      </c>
      <c r="O135" s="3">
        <f t="shared" si="60"/>
        <v>-0.10000000000001563</v>
      </c>
      <c r="P135" s="13"/>
    </row>
    <row r="136" spans="9:16" ht="11.25">
      <c r="I136" s="8">
        <v>56</v>
      </c>
      <c r="J136" s="1">
        <f t="shared" si="58"/>
        <v>1.8000000000000005</v>
      </c>
      <c r="K136" s="1">
        <v>1.7975</v>
      </c>
      <c r="L136" s="1">
        <f t="shared" si="56"/>
        <v>-0.002500000000000391</v>
      </c>
      <c r="M136" s="2">
        <f t="shared" si="57"/>
        <v>-1.0000000000001563</v>
      </c>
      <c r="N136" s="3">
        <f t="shared" si="59"/>
        <v>-0.13888888888891057</v>
      </c>
      <c r="O136" s="3">
        <f t="shared" si="60"/>
        <v>-0.10000000000001563</v>
      </c>
      <c r="P136" s="13"/>
    </row>
    <row r="137" spans="9:16" ht="11.25">
      <c r="I137" s="8">
        <v>59</v>
      </c>
      <c r="J137" s="1">
        <f t="shared" si="58"/>
        <v>1.9000000000000006</v>
      </c>
      <c r="K137" s="1">
        <v>1.8975</v>
      </c>
      <c r="L137" s="1">
        <f t="shared" si="56"/>
        <v>-0.002500000000000613</v>
      </c>
      <c r="M137" s="2">
        <f t="shared" si="57"/>
        <v>-1.0000000000002451</v>
      </c>
      <c r="N137" s="3">
        <f t="shared" si="59"/>
        <v>-0.13157894736845327</v>
      </c>
      <c r="O137" s="3">
        <f t="shared" si="60"/>
        <v>-0.10000000000002451</v>
      </c>
      <c r="P137" s="13"/>
    </row>
    <row r="138" spans="9:16" ht="11.25">
      <c r="I138" s="8">
        <v>62</v>
      </c>
      <c r="J138" s="1">
        <f t="shared" si="58"/>
        <v>2.0000000000000004</v>
      </c>
      <c r="K138" s="1">
        <v>1.9975</v>
      </c>
      <c r="L138" s="1">
        <f t="shared" si="56"/>
        <v>-0.002500000000000391</v>
      </c>
      <c r="M138" s="2">
        <f t="shared" si="57"/>
        <v>-1.0000000000001563</v>
      </c>
      <c r="N138" s="3">
        <f t="shared" si="59"/>
        <v>-0.1250000000000195</v>
      </c>
      <c r="O138" s="3">
        <f t="shared" si="60"/>
        <v>-0.10000000000001563</v>
      </c>
      <c r="P138" s="13"/>
    </row>
    <row r="139" spans="9:16" ht="11.25">
      <c r="I139" s="8">
        <v>66</v>
      </c>
      <c r="J139" s="1">
        <f t="shared" si="58"/>
        <v>2.1000000000000005</v>
      </c>
      <c r="K139" s="1">
        <v>2.095</v>
      </c>
      <c r="L139" s="1">
        <f t="shared" si="56"/>
        <v>-0.0050000000000003375</v>
      </c>
      <c r="M139" s="2">
        <f t="shared" si="57"/>
        <v>-2.000000000000135</v>
      </c>
      <c r="N139" s="3">
        <f t="shared" si="59"/>
        <v>-0.2380952380952541</v>
      </c>
      <c r="O139" s="3">
        <f t="shared" si="60"/>
        <v>-0.2000000000000135</v>
      </c>
      <c r="P139" s="13"/>
    </row>
    <row r="140" spans="9:16" ht="11.25">
      <c r="I140" s="8">
        <v>69</v>
      </c>
      <c r="J140" s="1">
        <f t="shared" si="58"/>
        <v>2.2000000000000006</v>
      </c>
      <c r="K140" s="1">
        <v>2.1975</v>
      </c>
      <c r="L140" s="1">
        <f t="shared" si="56"/>
        <v>-0.002500000000000835</v>
      </c>
      <c r="M140" s="2">
        <f t="shared" si="57"/>
        <v>-1.000000000000334</v>
      </c>
      <c r="N140" s="3">
        <f t="shared" si="59"/>
        <v>-0.11363636363640156</v>
      </c>
      <c r="O140" s="3">
        <f t="shared" si="60"/>
        <v>-0.1000000000000334</v>
      </c>
      <c r="P140" s="13"/>
    </row>
    <row r="141" spans="9:16" ht="11.25">
      <c r="I141" s="8">
        <v>72</v>
      </c>
      <c r="J141" s="1">
        <f t="shared" si="58"/>
        <v>2.3000000000000007</v>
      </c>
      <c r="K141" s="1">
        <v>2.2975</v>
      </c>
      <c r="L141" s="1">
        <f t="shared" si="56"/>
        <v>-0.002500000000000835</v>
      </c>
      <c r="M141" s="2">
        <f t="shared" si="57"/>
        <v>-1.000000000000334</v>
      </c>
      <c r="N141" s="3">
        <f t="shared" si="59"/>
        <v>-0.1086956521739493</v>
      </c>
      <c r="O141" s="3">
        <f t="shared" si="60"/>
        <v>-0.1000000000000334</v>
      </c>
      <c r="P141" s="13"/>
    </row>
    <row r="142" spans="9:16" ht="11.25">
      <c r="I142" s="8">
        <v>75</v>
      </c>
      <c r="J142" s="1">
        <f t="shared" si="58"/>
        <v>2.400000000000001</v>
      </c>
      <c r="K142" s="1">
        <v>2.3975</v>
      </c>
      <c r="L142" s="1">
        <f t="shared" si="56"/>
        <v>-0.002500000000000835</v>
      </c>
      <c r="M142" s="2">
        <f t="shared" si="57"/>
        <v>-1.000000000000334</v>
      </c>
      <c r="N142" s="3">
        <f t="shared" si="59"/>
        <v>-0.10416666666670142</v>
      </c>
      <c r="O142" s="3">
        <f t="shared" si="60"/>
        <v>-0.1000000000000334</v>
      </c>
      <c r="P142" s="13"/>
    </row>
    <row r="143" spans="9:16" ht="11.25">
      <c r="I143" s="8">
        <v>79</v>
      </c>
      <c r="J143" s="1">
        <f t="shared" si="58"/>
        <v>2.500000000000001</v>
      </c>
      <c r="K143" s="1">
        <v>2.4975</v>
      </c>
      <c r="L143" s="1">
        <f t="shared" si="56"/>
        <v>-0.002500000000000835</v>
      </c>
      <c r="M143" s="2">
        <f t="shared" si="57"/>
        <v>-1.000000000000334</v>
      </c>
      <c r="N143" s="3">
        <f t="shared" si="59"/>
        <v>-0.10000000000003335</v>
      </c>
      <c r="O143" s="3">
        <f t="shared" si="60"/>
        <v>-0.1000000000000334</v>
      </c>
      <c r="P143" s="13"/>
    </row>
  </sheetData>
  <printOptions/>
  <pageMargins left="0.3937007874015748" right="0.3937007874015748" top="0.7874015748031497" bottom="0.3937007874015748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4:A73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" customWidth="1"/>
  </cols>
  <sheetData>
    <row r="44" ht="11.25">
      <c r="A44" s="10"/>
    </row>
    <row r="45" ht="11.25">
      <c r="A45" s="10"/>
    </row>
    <row r="46" ht="11.25">
      <c r="A46" s="10"/>
    </row>
    <row r="48" ht="11.25">
      <c r="A48" s="11"/>
    </row>
    <row r="49" ht="11.25">
      <c r="A49" s="11"/>
    </row>
    <row r="50" ht="11.25">
      <c r="A50" s="11"/>
    </row>
    <row r="51" ht="11.25">
      <c r="A51" s="11"/>
    </row>
    <row r="52" ht="11.25">
      <c r="A52" s="11"/>
    </row>
    <row r="53" ht="11.25">
      <c r="A53" s="11"/>
    </row>
    <row r="54" ht="11.25">
      <c r="A54" s="11"/>
    </row>
    <row r="55" ht="11.25">
      <c r="A55" s="11"/>
    </row>
    <row r="56" ht="11.25">
      <c r="A56" s="11"/>
    </row>
    <row r="57" ht="11.25">
      <c r="A57" s="11"/>
    </row>
    <row r="58" ht="11.25">
      <c r="A58" s="11"/>
    </row>
    <row r="59" ht="11.25">
      <c r="A59" s="11"/>
    </row>
    <row r="60" ht="11.25">
      <c r="A60" s="11"/>
    </row>
    <row r="61" ht="11.25">
      <c r="A61" s="11"/>
    </row>
    <row r="62" ht="11.25">
      <c r="A62" s="11"/>
    </row>
    <row r="63" ht="11.25">
      <c r="A63" s="11"/>
    </row>
    <row r="64" ht="11.25">
      <c r="A64" s="11"/>
    </row>
    <row r="65" ht="11.25">
      <c r="A65" s="11"/>
    </row>
    <row r="66" ht="11.25">
      <c r="A66" s="11"/>
    </row>
    <row r="67" ht="11.25">
      <c r="A67" s="11"/>
    </row>
    <row r="68" ht="11.25">
      <c r="A68" s="11"/>
    </row>
    <row r="69" ht="11.25">
      <c r="A69" s="11"/>
    </row>
    <row r="70" ht="11.25">
      <c r="A70" s="11"/>
    </row>
    <row r="71" ht="11.25">
      <c r="A71" s="11"/>
    </row>
    <row r="72" ht="11.25">
      <c r="A72" s="11"/>
    </row>
    <row r="73" ht="11.25">
      <c r="A73" s="11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DAD20</dc:creator>
  <cp:keywords/>
  <dc:description/>
  <cp:lastModifiedBy>DAD</cp:lastModifiedBy>
  <cp:lastPrinted>2014-07-14T16:17:45Z</cp:lastPrinted>
  <dcterms:created xsi:type="dcterms:W3CDTF">2014-06-23T16:12:32Z</dcterms:created>
  <dcterms:modified xsi:type="dcterms:W3CDTF">2014-08-12T18:16:36Z</dcterms:modified>
  <cp:category/>
  <cp:version/>
  <cp:contentType/>
  <cp:contentStatus/>
</cp:coreProperties>
</file>