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980" windowHeight="103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23" i="1" l="1"/>
  <c r="B23" i="1" s="1"/>
  <c r="B22" i="1"/>
  <c r="C17" i="1"/>
  <c r="B24" i="1"/>
  <c r="H24" i="1" s="1"/>
  <c r="B25" i="1"/>
  <c r="H25" i="1" s="1"/>
  <c r="B26" i="1"/>
  <c r="H26" i="1" s="1"/>
  <c r="B16" i="1"/>
  <c r="B17" i="1"/>
  <c r="B18" i="1"/>
  <c r="H18" i="1" s="1"/>
  <c r="B19" i="1"/>
  <c r="H19" i="1" s="1"/>
  <c r="B20" i="1"/>
  <c r="H20" i="1" s="1"/>
  <c r="B21" i="1"/>
  <c r="H21" i="1" s="1"/>
  <c r="H23" i="1" l="1"/>
  <c r="H22" i="1"/>
  <c r="B3" i="1"/>
  <c r="B4" i="1" l="1"/>
  <c r="F25" i="1" s="1"/>
  <c r="F17" i="1"/>
  <c r="F18" i="1"/>
  <c r="F21" i="1"/>
  <c r="F26" i="1" l="1"/>
  <c r="I26" i="1" s="1"/>
  <c r="F24" i="1"/>
  <c r="F20" i="1"/>
  <c r="F22" i="1"/>
  <c r="J22" i="1" s="1"/>
  <c r="F19" i="1"/>
  <c r="I24" i="1"/>
  <c r="J24" i="1"/>
  <c r="I20" i="1"/>
  <c r="J20" i="1"/>
  <c r="I19" i="1"/>
  <c r="J19" i="1"/>
  <c r="I25" i="1"/>
  <c r="J25" i="1"/>
  <c r="I21" i="1"/>
  <c r="J21" i="1"/>
  <c r="I18" i="1"/>
  <c r="J18" i="1"/>
  <c r="F23" i="1"/>
  <c r="D18" i="1"/>
  <c r="K18" i="1" s="1"/>
  <c r="D20" i="1"/>
  <c r="K20" i="1" s="1"/>
  <c r="D25" i="1"/>
  <c r="K25" i="1" s="1"/>
  <c r="D19" i="1"/>
  <c r="K19" i="1" s="1"/>
  <c r="D22" i="1"/>
  <c r="K22" i="1" s="1"/>
  <c r="D21" i="1"/>
  <c r="K21" i="1" s="1"/>
  <c r="D23" i="1"/>
  <c r="K23" i="1" s="1"/>
  <c r="D26" i="1"/>
  <c r="K26" i="1" s="1"/>
  <c r="D24" i="1"/>
  <c r="K24" i="1" s="1"/>
  <c r="I22" i="1"/>
  <c r="J26" i="1" l="1"/>
  <c r="J23" i="1"/>
  <c r="I23" i="1"/>
</calcChain>
</file>

<file path=xl/sharedStrings.xml><?xml version="1.0" encoding="utf-8"?>
<sst xmlns="http://schemas.openxmlformats.org/spreadsheetml/2006/main" count="16" uniqueCount="16">
  <si>
    <t>Uref [mV]</t>
  </si>
  <si>
    <t>Res</t>
  </si>
  <si>
    <t>U pro Bit [mv]</t>
  </si>
  <si>
    <t>Roben in mOhm</t>
  </si>
  <si>
    <t>Sollwerte</t>
  </si>
  <si>
    <t>U Rechnung [mV]</t>
  </si>
  <si>
    <t>U Fluke [mV]</t>
  </si>
  <si>
    <t>Differenzen</t>
  </si>
  <si>
    <t>Re - Flu</t>
  </si>
  <si>
    <t>Re - AD</t>
  </si>
  <si>
    <t>AD soll-ist</t>
  </si>
  <si>
    <t>AD Soll</t>
  </si>
  <si>
    <t>AD Ist</t>
  </si>
  <si>
    <t>AD Spang</t>
  </si>
  <si>
    <t>Flu - AD</t>
  </si>
  <si>
    <t>RTD [Ohm], 0.01%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</si>
</sst>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70C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/>
    <xf numFmtId="16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" fontId="2" fillId="0" borderId="0" xfId="0" applyNumberFormat="1" applyFont="1"/>
    <xf numFmtId="1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31</xdr:row>
      <xdr:rowOff>105458</xdr:rowOff>
    </xdr:from>
    <xdr:ext cx="628650" cy="418417"/>
    <xdr:sp macro="" textlink="">
      <xdr:nvSpPr>
        <xdr:cNvPr id="4" name="Textfeld 3"/>
        <xdr:cNvSpPr txBox="1"/>
      </xdr:nvSpPr>
      <xdr:spPr>
        <a:xfrm>
          <a:off x="1924050" y="6010958"/>
          <a:ext cx="628650" cy="418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de-AT" sz="1100"/>
            <a:t>Roben</a:t>
          </a:r>
        </a:p>
        <a:p>
          <a:endParaRPr lang="de-AT" sz="1100"/>
        </a:p>
      </xdr:txBody>
    </xdr:sp>
    <xdr:clientData/>
  </xdr:oneCellAnchor>
  <xdr:twoCellAnchor>
    <xdr:from>
      <xdr:col>1</xdr:col>
      <xdr:colOff>733425</xdr:colOff>
      <xdr:row>29</xdr:row>
      <xdr:rowOff>85725</xdr:rowOff>
    </xdr:from>
    <xdr:to>
      <xdr:col>1</xdr:col>
      <xdr:colOff>733425</xdr:colOff>
      <xdr:row>31</xdr:row>
      <xdr:rowOff>105458</xdr:rowOff>
    </xdr:to>
    <xdr:cxnSp macro="">
      <xdr:nvCxnSpPr>
        <xdr:cNvPr id="6" name="Gerade Verbindung 5"/>
        <xdr:cNvCxnSpPr>
          <a:endCxn id="4" idx="0"/>
        </xdr:cNvCxnSpPr>
      </xdr:nvCxnSpPr>
      <xdr:spPr>
        <a:xfrm>
          <a:off x="2238375" y="5610225"/>
          <a:ext cx="0" cy="4007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33</xdr:row>
      <xdr:rowOff>142875</xdr:rowOff>
    </xdr:from>
    <xdr:to>
      <xdr:col>1</xdr:col>
      <xdr:colOff>733425</xdr:colOff>
      <xdr:row>35</xdr:row>
      <xdr:rowOff>162608</xdr:rowOff>
    </xdr:to>
    <xdr:cxnSp macro="">
      <xdr:nvCxnSpPr>
        <xdr:cNvPr id="12" name="Gerade Verbindung 11"/>
        <xdr:cNvCxnSpPr/>
      </xdr:nvCxnSpPr>
      <xdr:spPr>
        <a:xfrm>
          <a:off x="2238375" y="6429375"/>
          <a:ext cx="0" cy="4007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419100</xdr:colOff>
      <xdr:row>35</xdr:row>
      <xdr:rowOff>172133</xdr:rowOff>
    </xdr:from>
    <xdr:ext cx="628650" cy="418417"/>
    <xdr:sp macro="" textlink="">
      <xdr:nvSpPr>
        <xdr:cNvPr id="14" name="Textfeld 13"/>
        <xdr:cNvSpPr txBox="1"/>
      </xdr:nvSpPr>
      <xdr:spPr>
        <a:xfrm>
          <a:off x="1924050" y="6839633"/>
          <a:ext cx="628650" cy="418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de-AT" sz="1100"/>
            <a:t>RTD</a:t>
          </a:r>
        </a:p>
        <a:p>
          <a:endParaRPr lang="de-AT" sz="1100"/>
        </a:p>
      </xdr:txBody>
    </xdr:sp>
    <xdr:clientData/>
  </xdr:oneCellAnchor>
  <xdr:twoCellAnchor>
    <xdr:from>
      <xdr:col>1</xdr:col>
      <xdr:colOff>714375</xdr:colOff>
      <xdr:row>38</xdr:row>
      <xdr:rowOff>19050</xdr:rowOff>
    </xdr:from>
    <xdr:to>
      <xdr:col>1</xdr:col>
      <xdr:colOff>714375</xdr:colOff>
      <xdr:row>40</xdr:row>
      <xdr:rowOff>38783</xdr:rowOff>
    </xdr:to>
    <xdr:cxnSp macro="">
      <xdr:nvCxnSpPr>
        <xdr:cNvPr id="15" name="Gerade Verbindung 14"/>
        <xdr:cNvCxnSpPr/>
      </xdr:nvCxnSpPr>
      <xdr:spPr>
        <a:xfrm>
          <a:off x="2219325" y="7258050"/>
          <a:ext cx="0" cy="4007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586154</xdr:colOff>
      <xdr:row>40</xdr:row>
      <xdr:rowOff>58615</xdr:rowOff>
    </xdr:from>
    <xdr:to>
      <xdr:col>1</xdr:col>
      <xdr:colOff>820615</xdr:colOff>
      <xdr:row>40</xdr:row>
      <xdr:rowOff>58617</xdr:rowOff>
    </xdr:to>
    <xdr:cxnSp macro="">
      <xdr:nvCxnSpPr>
        <xdr:cNvPr id="17" name="Gerade Verbindung 16"/>
        <xdr:cNvCxnSpPr/>
      </xdr:nvCxnSpPr>
      <xdr:spPr>
        <a:xfrm flipV="1">
          <a:off x="2088173" y="7678615"/>
          <a:ext cx="234461" cy="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29</xdr:row>
      <xdr:rowOff>79375</xdr:rowOff>
    </xdr:from>
    <xdr:to>
      <xdr:col>2</xdr:col>
      <xdr:colOff>793750</xdr:colOff>
      <xdr:row>29</xdr:row>
      <xdr:rowOff>79375</xdr:rowOff>
    </xdr:to>
    <xdr:cxnSp macro="">
      <xdr:nvCxnSpPr>
        <xdr:cNvPr id="21" name="Gerade Verbindung 20"/>
        <xdr:cNvCxnSpPr/>
      </xdr:nvCxnSpPr>
      <xdr:spPr>
        <a:xfrm>
          <a:off x="1531938" y="5603875"/>
          <a:ext cx="223043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841374</xdr:colOff>
      <xdr:row>28</xdr:row>
      <xdr:rowOff>119063</xdr:rowOff>
    </xdr:from>
    <xdr:to>
      <xdr:col>3</xdr:col>
      <xdr:colOff>809623</xdr:colOff>
      <xdr:row>30</xdr:row>
      <xdr:rowOff>39688</xdr:rowOff>
    </xdr:to>
    <xdr:sp macro="" textlink="">
      <xdr:nvSpPr>
        <xdr:cNvPr id="22" name="Textfeld 21"/>
        <xdr:cNvSpPr txBox="1"/>
      </xdr:nvSpPr>
      <xdr:spPr>
        <a:xfrm>
          <a:off x="3809999" y="5453063"/>
          <a:ext cx="928687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Vref = 2,49985 V</a:t>
          </a:r>
        </a:p>
      </xdr:txBody>
    </xdr:sp>
    <xdr:clientData/>
  </xdr:twoCellAnchor>
  <xdr:twoCellAnchor>
    <xdr:from>
      <xdr:col>1</xdr:col>
      <xdr:colOff>738188</xdr:colOff>
      <xdr:row>34</xdr:row>
      <xdr:rowOff>142875</xdr:rowOff>
    </xdr:from>
    <xdr:to>
      <xdr:col>2</xdr:col>
      <xdr:colOff>515938</xdr:colOff>
      <xdr:row>34</xdr:row>
      <xdr:rowOff>142876</xdr:rowOff>
    </xdr:to>
    <xdr:cxnSp macro="">
      <xdr:nvCxnSpPr>
        <xdr:cNvPr id="24" name="Gerade Verbindung 23"/>
        <xdr:cNvCxnSpPr/>
      </xdr:nvCxnSpPr>
      <xdr:spPr>
        <a:xfrm flipV="1">
          <a:off x="2246313" y="6619875"/>
          <a:ext cx="12382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573086</xdr:colOff>
      <xdr:row>33</xdr:row>
      <xdr:rowOff>184150</xdr:rowOff>
    </xdr:from>
    <xdr:to>
      <xdr:col>3</xdr:col>
      <xdr:colOff>944562</xdr:colOff>
      <xdr:row>35</xdr:row>
      <xdr:rowOff>104775</xdr:rowOff>
    </xdr:to>
    <xdr:sp macro="" textlink="">
      <xdr:nvSpPr>
        <xdr:cNvPr id="28" name="Textfeld 27"/>
        <xdr:cNvSpPr txBox="1"/>
      </xdr:nvSpPr>
      <xdr:spPr>
        <a:xfrm>
          <a:off x="3541711" y="6470650"/>
          <a:ext cx="1331914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AD</a:t>
          </a:r>
          <a:r>
            <a:rPr lang="de-AT" sz="800" baseline="0"/>
            <a:t> Wandler Eingang</a:t>
          </a:r>
          <a:endParaRPr lang="de-AT" sz="8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topLeftCell="A4" zoomScale="130" zoomScaleNormal="130" workbookViewId="0">
      <selection activeCell="E32" sqref="E32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14.42578125" customWidth="1"/>
    <col min="4" max="4" width="23" customWidth="1"/>
    <col min="5" max="5" width="17.5703125" customWidth="1"/>
    <col min="6" max="6" width="14.140625" customWidth="1"/>
    <col min="7" max="7" width="12.42578125" bestFit="1" customWidth="1"/>
    <col min="8" max="8" width="15" customWidth="1"/>
    <col min="9" max="9" width="14.42578125" customWidth="1"/>
    <col min="10" max="10" width="14.5703125" customWidth="1"/>
  </cols>
  <sheetData>
    <row r="2" spans="1:14" x14ac:dyDescent="0.25">
      <c r="A2" t="s">
        <v>0</v>
      </c>
      <c r="B2">
        <v>2499.85</v>
      </c>
    </row>
    <row r="3" spans="1:14" x14ac:dyDescent="0.25">
      <c r="A3" t="s">
        <v>1</v>
      </c>
      <c r="B3">
        <f>2^24</f>
        <v>16777216</v>
      </c>
    </row>
    <row r="4" spans="1:14" x14ac:dyDescent="0.25">
      <c r="A4" t="s">
        <v>2</v>
      </c>
      <c r="B4">
        <f>B2/B3</f>
        <v>1.4900267124176025E-4</v>
      </c>
    </row>
    <row r="6" spans="1:14" x14ac:dyDescent="0.25">
      <c r="A6" t="s">
        <v>4</v>
      </c>
    </row>
    <row r="8" spans="1:14" x14ac:dyDescent="0.25">
      <c r="A8" t="s">
        <v>3</v>
      </c>
      <c r="B8">
        <v>9997</v>
      </c>
    </row>
    <row r="13" spans="1:14" x14ac:dyDescent="0.25">
      <c r="A13" s="1"/>
      <c r="B13" s="1"/>
      <c r="C13" s="1"/>
      <c r="D13" s="1"/>
      <c r="E13" s="1"/>
      <c r="F13" s="1"/>
      <c r="G13" s="2" t="s">
        <v>7</v>
      </c>
      <c r="H13" s="2"/>
      <c r="I13" s="2"/>
      <c r="J13" s="2"/>
    </row>
    <row r="14" spans="1:14" x14ac:dyDescent="0.25">
      <c r="A14" s="3" t="s">
        <v>15</v>
      </c>
      <c r="B14" s="3" t="s">
        <v>5</v>
      </c>
      <c r="C14" s="3" t="s">
        <v>6</v>
      </c>
      <c r="D14" s="3" t="s">
        <v>11</v>
      </c>
      <c r="E14" s="3" t="s">
        <v>12</v>
      </c>
      <c r="F14" s="3" t="s">
        <v>13</v>
      </c>
      <c r="G14" s="1"/>
      <c r="H14" s="6" t="s">
        <v>8</v>
      </c>
      <c r="I14" s="3" t="s">
        <v>9</v>
      </c>
      <c r="J14" s="3" t="s">
        <v>14</v>
      </c>
      <c r="K14" s="1" t="s">
        <v>10</v>
      </c>
    </row>
    <row r="15" spans="1:14" x14ac:dyDescent="0.25">
      <c r="A15" s="1"/>
      <c r="B15" s="1"/>
      <c r="C15" s="1"/>
      <c r="E15" s="1"/>
      <c r="F15" s="1"/>
      <c r="G15" s="1"/>
      <c r="H15" s="1"/>
      <c r="I15" s="1"/>
      <c r="K15" s="1"/>
    </row>
    <row r="16" spans="1:14" x14ac:dyDescent="0.25">
      <c r="A16" s="5">
        <v>0</v>
      </c>
      <c r="B16" s="1">
        <f t="shared" ref="B16:B20" si="0">(A16*$B$2)/(A16+$B$8)</f>
        <v>0</v>
      </c>
      <c r="C16" s="1">
        <v>0</v>
      </c>
      <c r="D16" s="1"/>
      <c r="E16" s="1">
        <v>1270</v>
      </c>
      <c r="F16" s="4"/>
      <c r="G16" s="4"/>
      <c r="H16" s="4"/>
      <c r="I16" s="4"/>
      <c r="K16" s="1"/>
      <c r="L16" s="1"/>
      <c r="M16" s="1"/>
      <c r="N16" s="1"/>
    </row>
    <row r="17" spans="1:14" x14ac:dyDescent="0.25">
      <c r="A17" s="5">
        <v>1000000</v>
      </c>
      <c r="B17" s="4">
        <f t="shared" si="0"/>
        <v>2475.1063617020645</v>
      </c>
      <c r="C17" s="5">
        <f>B2</f>
        <v>2499.85</v>
      </c>
      <c r="D17" s="12"/>
      <c r="E17" s="1">
        <v>16767900</v>
      </c>
      <c r="F17" s="4">
        <f>B3-E17</f>
        <v>9316</v>
      </c>
      <c r="G17" s="4"/>
      <c r="H17" s="4"/>
      <c r="I17" s="4"/>
      <c r="K17" s="1"/>
      <c r="L17" s="1"/>
      <c r="M17" s="1"/>
      <c r="N17" s="1"/>
    </row>
    <row r="18" spans="1:14" x14ac:dyDescent="0.25">
      <c r="A18" s="5">
        <v>1</v>
      </c>
      <c r="B18" s="4">
        <f t="shared" si="0"/>
        <v>0.25003500700140024</v>
      </c>
      <c r="C18" s="5">
        <v>0.248</v>
      </c>
      <c r="D18" s="12">
        <f t="shared" ref="D18:D26" si="1">B18/$B$4</f>
        <v>1678.0572114422882</v>
      </c>
      <c r="E18" s="1">
        <v>1222</v>
      </c>
      <c r="F18" s="4">
        <f>E18*$B$4</f>
        <v>0.18208126425743101</v>
      </c>
      <c r="G18" s="4"/>
      <c r="H18" s="4">
        <f>B18-C18</f>
        <v>2.0350070014002464E-3</v>
      </c>
      <c r="I18" s="4">
        <f>B18-F18</f>
        <v>6.7953742743969231E-2</v>
      </c>
      <c r="J18" s="10">
        <f t="shared" ref="J18:J25" si="2">C18-F18</f>
        <v>6.5918735742568985E-2</v>
      </c>
      <c r="K18" s="12">
        <f>D18-E18</f>
        <v>456.05721144228824</v>
      </c>
      <c r="L18" s="1"/>
      <c r="M18" s="1"/>
      <c r="N18" s="1"/>
    </row>
    <row r="19" spans="1:14" x14ac:dyDescent="0.25">
      <c r="A19" s="5">
        <v>11.964</v>
      </c>
      <c r="B19" s="4">
        <f t="shared" si="0"/>
        <v>2.9881419695385056</v>
      </c>
      <c r="C19" s="5">
        <v>2.9885000000000002</v>
      </c>
      <c r="D19" s="12">
        <f t="shared" si="1"/>
        <v>20054.284561718876</v>
      </c>
      <c r="E19" s="1">
        <v>10875</v>
      </c>
      <c r="F19" s="4">
        <f>E19*$B$4</f>
        <v>1.6204040497541428</v>
      </c>
      <c r="G19" s="4"/>
      <c r="H19" s="4">
        <f>B19-C19</f>
        <v>-3.5803046149451845E-4</v>
      </c>
      <c r="I19" s="4">
        <f>B19-F19</f>
        <v>1.3677379197843629</v>
      </c>
      <c r="J19" s="10">
        <f t="shared" si="2"/>
        <v>1.3680959502458574</v>
      </c>
      <c r="K19" s="12">
        <f>D19-E19</f>
        <v>9179.2845617188759</v>
      </c>
      <c r="L19" s="1"/>
      <c r="M19" s="1"/>
      <c r="N19" s="1"/>
    </row>
    <row r="20" spans="1:14" x14ac:dyDescent="0.25">
      <c r="A20" s="5">
        <v>99.947000000000003</v>
      </c>
      <c r="B20" s="4">
        <f t="shared" si="0"/>
        <v>24.745352030668279</v>
      </c>
      <c r="C20" s="5">
        <v>24.7471</v>
      </c>
      <c r="D20" s="12">
        <f t="shared" si="1"/>
        <v>166073.21079847205</v>
      </c>
      <c r="E20" s="1">
        <v>156435</v>
      </c>
      <c r="F20" s="4">
        <f t="shared" ref="F20:F21" si="3">E20*$B$4</f>
        <v>23.309232875704765</v>
      </c>
      <c r="G20" s="4"/>
      <c r="H20" s="4">
        <f>B20-C20</f>
        <v>-1.7479693317206113E-3</v>
      </c>
      <c r="I20" s="4">
        <f>B20-F20</f>
        <v>1.4361191549635137</v>
      </c>
      <c r="J20" s="10">
        <f t="shared" si="2"/>
        <v>1.4378671242952343</v>
      </c>
      <c r="K20" s="12">
        <f>D20-E20</f>
        <v>9638.2107984720496</v>
      </c>
      <c r="L20" s="1"/>
      <c r="M20" s="1"/>
      <c r="N20" s="1"/>
    </row>
    <row r="21" spans="1:14" x14ac:dyDescent="0.25">
      <c r="A21" s="7">
        <v>1000</v>
      </c>
      <c r="B21" s="9">
        <f>(A21*$B$2)/(A21+$B$8)</f>
        <v>227.3210875693371</v>
      </c>
      <c r="C21" s="7">
        <v>227.32</v>
      </c>
      <c r="D21" s="11">
        <f t="shared" si="1"/>
        <v>1525617.5320541966</v>
      </c>
      <c r="E21" s="8">
        <v>1515848</v>
      </c>
      <c r="F21" s="9">
        <f t="shared" si="3"/>
        <v>225.86540119647978</v>
      </c>
      <c r="G21" s="9"/>
      <c r="H21" s="9">
        <f>B21-C21</f>
        <v>1.0875693371019679E-3</v>
      </c>
      <c r="I21" s="9">
        <f>B21-F21</f>
        <v>1.4556863728573148</v>
      </c>
      <c r="J21" s="10">
        <f t="shared" si="2"/>
        <v>1.4545988035202129</v>
      </c>
      <c r="K21" s="12">
        <f>D21-E21</f>
        <v>9769.5320541965775</v>
      </c>
      <c r="L21" s="1"/>
      <c r="M21" s="1"/>
      <c r="N21" s="4"/>
    </row>
    <row r="22" spans="1:14" x14ac:dyDescent="0.25">
      <c r="A22" s="7">
        <v>1001.002</v>
      </c>
      <c r="B22" s="9">
        <f>(A22*$B$2)/(A22+$B$8)</f>
        <v>227.5281319006852</v>
      </c>
      <c r="C22" s="7">
        <v>227.52799999999999</v>
      </c>
      <c r="D22" s="11">
        <f t="shared" si="1"/>
        <v>1527007.0664136994</v>
      </c>
      <c r="E22" s="8">
        <v>1517100</v>
      </c>
      <c r="F22" s="9">
        <f>E22*$B$4</f>
        <v>226.05195254087448</v>
      </c>
      <c r="G22" s="8"/>
      <c r="H22" s="9">
        <f>B22-C22</f>
        <v>1.3190068520430032E-4</v>
      </c>
      <c r="I22" s="9">
        <f>B22-F22</f>
        <v>1.4761793598107147</v>
      </c>
      <c r="J22" s="10">
        <f t="shared" si="2"/>
        <v>1.4760474591255104</v>
      </c>
      <c r="K22" s="12">
        <f>D22-E22</f>
        <v>9907.0664136994164</v>
      </c>
      <c r="L22" s="5"/>
      <c r="M22" s="12"/>
      <c r="N22" s="4"/>
    </row>
    <row r="23" spans="1:14" x14ac:dyDescent="0.25">
      <c r="A23" s="7">
        <f>A21+A19</f>
        <v>1011.9640000000001</v>
      </c>
      <c r="B23" s="9">
        <f>(A23*$B$2)/(A23+$B$8)</f>
        <v>229.7907600933203</v>
      </c>
      <c r="C23" s="7">
        <v>229.786</v>
      </c>
      <c r="D23" s="11">
        <f t="shared" si="1"/>
        <v>1542192.2182890233</v>
      </c>
      <c r="E23" s="11">
        <v>1532190</v>
      </c>
      <c r="F23" s="9">
        <f>E23*$B$4</f>
        <v>228.30040284991264</v>
      </c>
      <c r="G23" s="9"/>
      <c r="H23" s="9">
        <f>B23-C23</f>
        <v>4.7600933203000295E-3</v>
      </c>
      <c r="I23" s="9">
        <f>B23-F23</f>
        <v>1.490357243407658</v>
      </c>
      <c r="J23" s="10">
        <f t="shared" si="2"/>
        <v>1.4855971500873579</v>
      </c>
      <c r="K23" s="12">
        <f>D23-E23</f>
        <v>10002.218289023265</v>
      </c>
      <c r="L23" s="1"/>
      <c r="M23" s="1"/>
      <c r="N23" s="1"/>
    </row>
    <row r="24" spans="1:14" x14ac:dyDescent="0.25">
      <c r="A24" s="5">
        <v>2000</v>
      </c>
      <c r="B24" s="4">
        <f>(A24*$B$2)/(A24+$B$8)</f>
        <v>416.74585312994913</v>
      </c>
      <c r="C24" s="5">
        <v>416.73700000000002</v>
      </c>
      <c r="D24" s="12">
        <f t="shared" si="1"/>
        <v>2796901.8921397016</v>
      </c>
      <c r="E24" s="1">
        <v>2787070</v>
      </c>
      <c r="F24" s="4">
        <f>E24*$B$4</f>
        <v>415.28087493777275</v>
      </c>
      <c r="G24" s="4"/>
      <c r="H24" s="4">
        <f>B24-C24</f>
        <v>8.8531299491023674E-3</v>
      </c>
      <c r="I24" s="4">
        <f>B24-F24</f>
        <v>1.4649781921763747</v>
      </c>
      <c r="J24" s="10">
        <f t="shared" si="2"/>
        <v>1.4561250622272723</v>
      </c>
      <c r="K24" s="12">
        <f>D24-E24</f>
        <v>9831.8921397016384</v>
      </c>
      <c r="L24" s="1"/>
      <c r="M24" s="1"/>
      <c r="N24" s="1"/>
    </row>
    <row r="25" spans="1:14" x14ac:dyDescent="0.25">
      <c r="A25" s="5">
        <v>5000</v>
      </c>
      <c r="B25" s="4">
        <f>(A25*$B$2)/(A25+$B$8)</f>
        <v>833.45002333800096</v>
      </c>
      <c r="C25" s="5">
        <v>833.53300000000002</v>
      </c>
      <c r="D25" s="12">
        <f t="shared" si="1"/>
        <v>5593524.0381409619</v>
      </c>
      <c r="E25" s="1">
        <v>5584600</v>
      </c>
      <c r="F25" s="4">
        <f>E25*$B$4</f>
        <v>832.12031781673431</v>
      </c>
      <c r="G25" s="4"/>
      <c r="H25" s="4">
        <f>B25-C25</f>
        <v>-8.2976661999055068E-2</v>
      </c>
      <c r="I25" s="4">
        <f>B25-F25</f>
        <v>1.3297055212666464</v>
      </c>
      <c r="J25" s="10">
        <f t="shared" si="2"/>
        <v>1.4126821832657015</v>
      </c>
      <c r="K25" s="12">
        <f>D25-E25</f>
        <v>8924.0381409619004</v>
      </c>
      <c r="L25" s="1"/>
      <c r="M25" s="1"/>
      <c r="N25" s="1"/>
    </row>
    <row r="26" spans="1:14" x14ac:dyDescent="0.25">
      <c r="A26" s="5">
        <v>10000</v>
      </c>
      <c r="B26" s="4">
        <f>(A26*$B$2)/(A26+$B$8)</f>
        <v>1250.1125168775316</v>
      </c>
      <c r="C26" s="5">
        <v>1250.1400000000001</v>
      </c>
      <c r="D26" s="12">
        <f t="shared" si="1"/>
        <v>8389866.4799719956</v>
      </c>
      <c r="E26" s="1">
        <v>8380800</v>
      </c>
      <c r="F26" s="4">
        <f>E26*$B$4</f>
        <v>1248.7615871429443</v>
      </c>
      <c r="G26" s="4"/>
      <c r="H26" s="4">
        <f>B26-C26</f>
        <v>-2.7483122468538568E-2</v>
      </c>
      <c r="I26" s="4">
        <f>B26-F26</f>
        <v>1.3509297345872255</v>
      </c>
      <c r="J26" s="10">
        <f>C26-F26</f>
        <v>1.3784128570557641</v>
      </c>
      <c r="K26" s="12">
        <f>D26-E26</f>
        <v>9066.4799719955772</v>
      </c>
      <c r="L26" s="1"/>
      <c r="M26" s="1"/>
      <c r="N26" s="1"/>
    </row>
  </sheetData>
  <mergeCells count="1">
    <mergeCell ref="G13:J13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Vetmeduni Vienna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2015-06-25T18:35:14Z</dcterms:created>
  <dcterms:modified xsi:type="dcterms:W3CDTF">2015-06-26T21:07:09Z</dcterms:modified>
</cp:coreProperties>
</file>