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<sst xmlns="http://schemas.openxmlformats.org/spreadsheetml/2006/main" count="15" uniqueCount="12">
  <si>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Fehlerrate UART Atmel AVR´s</t>
  </si>
  <si>
    <t>U2X = 0</t>
  </si>
  <si>
    <t>U2X = 1</t>
  </si>
  <si>
    <t>UBRR</t>
  </si>
  <si>
    <t>ergibt [Baud]</t>
  </si>
  <si>
    <t>Error [%]</t>
  </si>
  <si>
    <t>ergibt[Baud]</t>
  </si>
  <si>
    <t>theoret. UBRR</t>
  </si>
  <si>
    <t>Frequenz Quarz</t>
  </si>
  <si>
    <t>MHz</t>
  </si>
  <si>
    <t>[Baud]</t>
  </si>
  <si>
    <t>Baudrate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</si>
</sst>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3" borderId="11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3" borderId="9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3" borderId="0" xfId="0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2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 topLeftCell="A1">
      <selection activeCell="D4" sqref="D4"/>
    </sheetView>
  </sheetViews>
  <sheetFormatPr defaultColWidth="11.421875" defaultRowHeight="12.75"/>
  <cols>
    <col min="3" max="3" width="14.28125" style="0" bestFit="1" customWidth="1"/>
    <col min="4" max="4" width="13.57421875" style="0" customWidth="1"/>
    <col min="8" max="8" width="14.7109375" style="0" customWidth="1"/>
  </cols>
  <sheetData>
    <row r="2" ht="12.75">
      <c r="A2" t="s">
        <v>0</v>
      </c>
    </row>
    <row r="3" spans="3:5" ht="12.75">
      <c r="C3" t="s">
        <v>8</v>
      </c>
      <c r="D3" s="1">
        <v>16</v>
      </c>
      <c r="E3" t="s">
        <v>9</v>
      </c>
    </row>
    <row r="4" ht="13.5" thickBot="1"/>
    <row r="5" spans="2:10" ht="12.75">
      <c r="B5" s="2" t="s">
        <v>11</v>
      </c>
      <c r="C5" s="3" t="s">
        <v>1</v>
      </c>
      <c r="D5" s="4"/>
      <c r="E5" s="4"/>
      <c r="F5" s="5"/>
      <c r="G5" s="3" t="s">
        <v>2</v>
      </c>
      <c r="H5" s="4"/>
      <c r="I5" s="4"/>
      <c r="J5" s="5"/>
    </row>
    <row r="6" spans="2:10" ht="13.5" thickBot="1">
      <c r="B6" s="6" t="s">
        <v>10</v>
      </c>
      <c r="C6" s="7" t="s">
        <v>7</v>
      </c>
      <c r="D6" s="8" t="s">
        <v>3</v>
      </c>
      <c r="E6" s="8" t="s">
        <v>4</v>
      </c>
      <c r="F6" s="9" t="s">
        <v>5</v>
      </c>
      <c r="G6" s="7" t="s">
        <v>7</v>
      </c>
      <c r="H6" s="8" t="s">
        <v>3</v>
      </c>
      <c r="I6" s="8" t="s">
        <v>6</v>
      </c>
      <c r="J6" s="9" t="s">
        <v>5</v>
      </c>
    </row>
    <row r="7" spans="2:10" ht="12.75">
      <c r="B7" s="10">
        <v>2400</v>
      </c>
      <c r="C7" s="11">
        <f>($D$3*1000000/(16*B7))-1</f>
        <v>415.6666666666667</v>
      </c>
      <c r="D7" s="12">
        <f>ROUND(C7,0)</f>
        <v>416</v>
      </c>
      <c r="E7" s="13">
        <f aca="true" t="shared" si="0" ref="E7:E15">($D$3*1000000)/(16*(ROUND(C7,0)+1))</f>
        <v>2398.0815347721823</v>
      </c>
      <c r="F7" s="14">
        <f>100-B7*100/E7</f>
        <v>-0.0799999999999983</v>
      </c>
      <c r="G7" s="15">
        <f>(($D$3*1000000)/(8*B7))-1</f>
        <v>832.3333333333334</v>
      </c>
      <c r="H7" s="12">
        <f>ROUND(G7,0)</f>
        <v>832</v>
      </c>
      <c r="I7" s="13">
        <f>($D$3*1000000)/(8*(ROUND(H7,0)+1))</f>
        <v>2400.9603841536614</v>
      </c>
      <c r="J7" s="14">
        <f aca="true" t="shared" si="1" ref="J7:J16">100-B7*100/I7</f>
        <v>0.03999999999999204</v>
      </c>
    </row>
    <row r="8" spans="2:10" ht="12.75">
      <c r="B8" s="10">
        <v>4800</v>
      </c>
      <c r="C8" s="11">
        <f>($D$3*1000000/(16*B8))-1</f>
        <v>207.33333333333334</v>
      </c>
      <c r="D8" s="12">
        <f aca="true" t="shared" si="2" ref="D8:D17">ROUND(C8,0)</f>
        <v>207</v>
      </c>
      <c r="E8" s="13">
        <f t="shared" si="0"/>
        <v>4807.692307692308</v>
      </c>
      <c r="F8" s="14">
        <f aca="true" t="shared" si="3" ref="F8:F16">100-B8*100/E8</f>
        <v>0.1599999999999966</v>
      </c>
      <c r="G8" s="15">
        <f aca="true" t="shared" si="4" ref="G8:G17">(($D$3*1000000)/(8*B8))-1</f>
        <v>415.6666666666667</v>
      </c>
      <c r="H8" s="12">
        <f aca="true" t="shared" si="5" ref="H8:H17">ROUND(G8,0)</f>
        <v>416</v>
      </c>
      <c r="I8" s="13">
        <f aca="true" t="shared" si="6" ref="I8:I17">($D$3*1000000)/(8*(ROUND(H8,0)+1))</f>
        <v>4796.163069544365</v>
      </c>
      <c r="J8" s="14">
        <f t="shared" si="1"/>
        <v>-0.0799999999999983</v>
      </c>
    </row>
    <row r="9" spans="2:10" ht="12.75">
      <c r="B9" s="16">
        <v>9600</v>
      </c>
      <c r="C9" s="17">
        <f aca="true" t="shared" si="7" ref="C9:C17">($D$3*1000000/(16*B9))-1</f>
        <v>103.16666666666667</v>
      </c>
      <c r="D9" s="18">
        <f t="shared" si="2"/>
        <v>103</v>
      </c>
      <c r="E9" s="19">
        <f t="shared" si="0"/>
        <v>9615.384615384615</v>
      </c>
      <c r="F9" s="14">
        <f t="shared" si="3"/>
        <v>0.1599999999999966</v>
      </c>
      <c r="G9" s="20">
        <f t="shared" si="4"/>
        <v>207.33333333333334</v>
      </c>
      <c r="H9" s="18">
        <f t="shared" si="5"/>
        <v>207</v>
      </c>
      <c r="I9" s="19">
        <f t="shared" si="6"/>
        <v>9615.384615384615</v>
      </c>
      <c r="J9" s="14">
        <f t="shared" si="1"/>
        <v>0.1599999999999966</v>
      </c>
    </row>
    <row r="10" spans="2:10" ht="12.75">
      <c r="B10" s="10">
        <v>14400</v>
      </c>
      <c r="C10" s="11">
        <f t="shared" si="7"/>
        <v>68.44444444444444</v>
      </c>
      <c r="D10" s="12">
        <f t="shared" si="2"/>
        <v>68</v>
      </c>
      <c r="E10" s="13">
        <f t="shared" si="0"/>
        <v>14492.753623188406</v>
      </c>
      <c r="F10" s="14">
        <f t="shared" si="3"/>
        <v>0.6400000000000006</v>
      </c>
      <c r="G10" s="15">
        <f t="shared" si="4"/>
        <v>137.88888888888889</v>
      </c>
      <c r="H10" s="12">
        <f t="shared" si="5"/>
        <v>138</v>
      </c>
      <c r="I10" s="13">
        <f t="shared" si="6"/>
        <v>14388.489208633093</v>
      </c>
      <c r="J10" s="14">
        <f t="shared" si="1"/>
        <v>-0.0799999999999983</v>
      </c>
    </row>
    <row r="11" spans="2:10" ht="12.75">
      <c r="B11" s="16">
        <v>19200</v>
      </c>
      <c r="C11" s="17">
        <f t="shared" si="7"/>
        <v>51.083333333333336</v>
      </c>
      <c r="D11" s="18">
        <f t="shared" si="2"/>
        <v>51</v>
      </c>
      <c r="E11" s="19">
        <f t="shared" si="0"/>
        <v>19230.76923076923</v>
      </c>
      <c r="F11" s="14">
        <f t="shared" si="3"/>
        <v>0.1599999999999966</v>
      </c>
      <c r="G11" s="20">
        <f t="shared" si="4"/>
        <v>103.16666666666667</v>
      </c>
      <c r="H11" s="18">
        <f t="shared" si="5"/>
        <v>103</v>
      </c>
      <c r="I11" s="19">
        <f t="shared" si="6"/>
        <v>19230.76923076923</v>
      </c>
      <c r="J11" s="14">
        <f t="shared" si="1"/>
        <v>0.1599999999999966</v>
      </c>
    </row>
    <row r="12" spans="2:10" ht="12.75">
      <c r="B12" s="10">
        <v>28800</v>
      </c>
      <c r="C12" s="11">
        <f t="shared" si="7"/>
        <v>33.72222222222222</v>
      </c>
      <c r="D12" s="12">
        <f t="shared" si="2"/>
        <v>34</v>
      </c>
      <c r="E12" s="13">
        <f t="shared" si="0"/>
        <v>28571.428571428572</v>
      </c>
      <c r="F12" s="14">
        <f t="shared" si="3"/>
        <v>-0.7999999999999972</v>
      </c>
      <c r="G12" s="15">
        <f t="shared" si="4"/>
        <v>68.44444444444444</v>
      </c>
      <c r="H12" s="12">
        <f t="shared" si="5"/>
        <v>68</v>
      </c>
      <c r="I12" s="13">
        <f t="shared" si="6"/>
        <v>28985.507246376812</v>
      </c>
      <c r="J12" s="14">
        <f t="shared" si="1"/>
        <v>0.6400000000000006</v>
      </c>
    </row>
    <row r="13" spans="2:10" ht="12.75">
      <c r="B13" s="10">
        <v>38400</v>
      </c>
      <c r="C13" s="11">
        <f t="shared" si="7"/>
        <v>25.041666666666668</v>
      </c>
      <c r="D13" s="12">
        <f t="shared" si="2"/>
        <v>25</v>
      </c>
      <c r="E13" s="13">
        <f t="shared" si="0"/>
        <v>38461.53846153846</v>
      </c>
      <c r="F13" s="14">
        <f t="shared" si="3"/>
        <v>0.1599999999999966</v>
      </c>
      <c r="G13" s="15">
        <f t="shared" si="4"/>
        <v>51.083333333333336</v>
      </c>
      <c r="H13" s="12">
        <f t="shared" si="5"/>
        <v>51</v>
      </c>
      <c r="I13" s="13">
        <f t="shared" si="6"/>
        <v>38461.53846153846</v>
      </c>
      <c r="J13" s="14">
        <f t="shared" si="1"/>
        <v>0.1599999999999966</v>
      </c>
    </row>
    <row r="14" spans="2:10" ht="12.75">
      <c r="B14" s="16">
        <v>57600</v>
      </c>
      <c r="C14" s="17">
        <f t="shared" si="7"/>
        <v>16.36111111111111</v>
      </c>
      <c r="D14" s="18">
        <f t="shared" si="2"/>
        <v>16</v>
      </c>
      <c r="E14" s="19">
        <f t="shared" si="0"/>
        <v>58823.529411764706</v>
      </c>
      <c r="F14" s="14">
        <f t="shared" si="3"/>
        <v>2.0799999999999983</v>
      </c>
      <c r="G14" s="20">
        <f t="shared" si="4"/>
        <v>33.72222222222222</v>
      </c>
      <c r="H14" s="18">
        <f t="shared" si="5"/>
        <v>34</v>
      </c>
      <c r="I14" s="19">
        <f t="shared" si="6"/>
        <v>57142.857142857145</v>
      </c>
      <c r="J14" s="14">
        <f t="shared" si="1"/>
        <v>-0.7999999999999972</v>
      </c>
    </row>
    <row r="15" spans="2:10" ht="12.75">
      <c r="B15" s="10">
        <v>76800</v>
      </c>
      <c r="C15" s="11">
        <f t="shared" si="7"/>
        <v>12.020833333333334</v>
      </c>
      <c r="D15" s="12">
        <f t="shared" si="2"/>
        <v>12</v>
      </c>
      <c r="E15" s="13">
        <f t="shared" si="0"/>
        <v>76923.07692307692</v>
      </c>
      <c r="F15" s="14">
        <f t="shared" si="3"/>
        <v>0.1599999999999966</v>
      </c>
      <c r="G15" s="15">
        <f t="shared" si="4"/>
        <v>25.041666666666668</v>
      </c>
      <c r="H15" s="12">
        <f t="shared" si="5"/>
        <v>25</v>
      </c>
      <c r="I15" s="13">
        <f t="shared" si="6"/>
        <v>76923.07692307692</v>
      </c>
      <c r="J15" s="14">
        <f t="shared" si="1"/>
        <v>0.1599999999999966</v>
      </c>
    </row>
    <row r="16" spans="2:10" ht="12.75">
      <c r="B16" s="16">
        <v>115200</v>
      </c>
      <c r="C16" s="17">
        <f t="shared" si="7"/>
        <v>7.680555555555555</v>
      </c>
      <c r="D16" s="18">
        <f t="shared" si="2"/>
        <v>8</v>
      </c>
      <c r="E16" s="19">
        <f>($D$3*1000000)/(16*(ROUND(C16,0)+1))</f>
        <v>111111.11111111111</v>
      </c>
      <c r="F16" s="14">
        <f t="shared" si="3"/>
        <v>-3.680000000000007</v>
      </c>
      <c r="G16" s="20">
        <f t="shared" si="4"/>
        <v>16.36111111111111</v>
      </c>
      <c r="H16" s="18">
        <f t="shared" si="5"/>
        <v>16</v>
      </c>
      <c r="I16" s="19">
        <f t="shared" si="6"/>
        <v>117647.05882352941</v>
      </c>
      <c r="J16" s="14">
        <f t="shared" si="1"/>
        <v>2.0799999999999983</v>
      </c>
    </row>
    <row r="17" spans="2:10" ht="13.5" thickBot="1">
      <c r="B17" s="6">
        <v>230400</v>
      </c>
      <c r="C17" s="21">
        <f t="shared" si="7"/>
        <v>3.3402777777777777</v>
      </c>
      <c r="D17" s="8">
        <f t="shared" si="2"/>
        <v>3</v>
      </c>
      <c r="E17" s="22">
        <f>($D$3*1000000)/(16*(ROUND(C17,0)+1))</f>
        <v>250000</v>
      </c>
      <c r="F17" s="23">
        <f>100-C17*100/(ROUND(C17,0))</f>
        <v>-11.342592592592595</v>
      </c>
      <c r="G17" s="24">
        <f t="shared" si="4"/>
        <v>7.680555555555555</v>
      </c>
      <c r="H17" s="8">
        <f t="shared" si="5"/>
        <v>8</v>
      </c>
      <c r="I17" s="22">
        <f t="shared" si="6"/>
        <v>222222.22222222222</v>
      </c>
      <c r="J17" s="23">
        <f>100-B17*100/I17</f>
        <v>-3.680000000000007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Hebelnet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hebel23</dc:creator>
  <cp:keywords/>
  <dc:description/>
  <cp:lastModifiedBy>Thinkpad</cp:lastModifiedBy>
  <dcterms:created xsi:type="dcterms:W3CDTF">2005-05-20T12:44:54Z</dcterms:created>
  <dcterms:modified xsi:type="dcterms:W3CDTF">2005-05-20T12:48:16Z</dcterms:modified>
  <cp:category/>
  <cp:version/>
  <cp:contentType/>
  <cp:contentStatus/>
</cp:coreProperties>
</file>