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<sst xmlns="http://schemas.openxmlformats.org/spreadsheetml/2006/main" count="43" uniqueCount="31">
  <si>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Auslegung FS1273_NEU</t>
  </si>
  <si>
    <t>Ausgangsspannung max</t>
  </si>
  <si>
    <t>Volt</t>
  </si>
  <si>
    <t>Augangsstrom max</t>
  </si>
  <si>
    <t>Ampere</t>
  </si>
  <si>
    <t>Vref</t>
  </si>
  <si>
    <t>R shunt</t>
  </si>
  <si>
    <t>Ohm</t>
  </si>
  <si>
    <t>Spannung</t>
  </si>
  <si>
    <t>V-MAX-CAL R6</t>
  </si>
  <si>
    <t>kOhm</t>
  </si>
  <si>
    <t>Stellung R6 [%]</t>
  </si>
  <si>
    <t>R24</t>
  </si>
  <si>
    <t>R6  [kOhm]</t>
  </si>
  <si>
    <t>V-ADJ Poti R25</t>
  </si>
  <si>
    <t>Uadj_max</t>
  </si>
  <si>
    <t>V_ADJ Min R25</t>
  </si>
  <si>
    <t>Uadj_min</t>
  </si>
  <si>
    <t>R10</t>
  </si>
  <si>
    <t>R34</t>
  </si>
  <si>
    <t>Vorschlag R34</t>
  </si>
  <si>
    <t>Vorschlag R10</t>
  </si>
  <si>
    <t>Strom</t>
  </si>
  <si>
    <t>Vrshunt max</t>
  </si>
  <si>
    <t>Imax Cal R7</t>
  </si>
  <si>
    <t>Stellung 7 [%]</t>
  </si>
  <si>
    <t>R26</t>
  </si>
  <si>
    <t>R7 [kOhm]</t>
  </si>
  <si>
    <t>i_Adj Poti R27</t>
  </si>
  <si>
    <t xml:space="preserve">Uiadj </t>
  </si>
  <si>
    <t>Vorschlag R326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</si>
</sst>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GENERAL"/>
  </numFmts>
  <fonts count="3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  <xf numFmtId="164" fontId="0" fillId="3" borderId="0" applyNumberFormat="0" applyFont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4" borderId="0" xfId="0" applyFill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4" borderId="0" xfId="0" applyNumberFormat="1" applyFill="1" applyAlignment="1">
      <alignment/>
    </xf>
    <xf numFmtId="164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benannt1" xfId="20"/>
    <cellStyle name="Unbenannt2" xfId="21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B12" sqref="B12"/>
    </sheetView>
  </sheetViews>
  <sheetFormatPr defaultColWidth="12.57421875" defaultRowHeight="12.75"/>
  <cols>
    <col min="1" max="1" width="22.28125" style="0" customWidth="1"/>
    <col min="2" max="3" width="11.57421875" style="0" customWidth="1"/>
    <col min="4" max="4" width="13.28125" style="0" customWidth="1"/>
    <col min="5" max="5" width="11.57421875" style="0" customWidth="1"/>
    <col min="6" max="6" width="14.00390625" style="0" customWidth="1"/>
    <col min="7" max="16384" width="11.57421875" style="0" customWidth="1"/>
  </cols>
  <sheetData>
    <row r="1" ht="12.75">
      <c r="A1" s="1" t="s">
        <v>0</v>
      </c>
    </row>
    <row r="4" spans="1:3" ht="12.75">
      <c r="A4" t="s">
        <v>1</v>
      </c>
      <c r="B4" s="2">
        <v>30</v>
      </c>
      <c r="C4" t="s">
        <v>2</v>
      </c>
    </row>
    <row r="5" spans="1:3" ht="12.75">
      <c r="A5" t="s">
        <v>3</v>
      </c>
      <c r="B5" s="2">
        <v>1</v>
      </c>
      <c r="C5" t="s">
        <v>4</v>
      </c>
    </row>
    <row r="6" spans="1:3" ht="12.75">
      <c r="A6" t="s">
        <v>5</v>
      </c>
      <c r="B6" s="2">
        <v>5</v>
      </c>
      <c r="C6" t="s">
        <v>2</v>
      </c>
    </row>
    <row r="7" spans="1:3" ht="12.75">
      <c r="A7" t="s">
        <v>6</v>
      </c>
      <c r="B7" s="2">
        <v>0.12350000000000001</v>
      </c>
      <c r="C7" t="s">
        <v>7</v>
      </c>
    </row>
    <row r="9" ht="12.75">
      <c r="A9" s="3" t="s">
        <v>8</v>
      </c>
    </row>
    <row r="10" spans="1:7" ht="12.75">
      <c r="A10" t="s">
        <v>9</v>
      </c>
      <c r="B10" s="2">
        <v>1</v>
      </c>
      <c r="C10" t="s">
        <v>10</v>
      </c>
      <c r="D10" t="s">
        <v>11</v>
      </c>
      <c r="E10" s="4">
        <v>0.5</v>
      </c>
      <c r="F10" s="5">
        <v>0.15</v>
      </c>
      <c r="G10" s="5">
        <v>0.85</v>
      </c>
    </row>
    <row r="11" spans="1:7" ht="12.75">
      <c r="A11" t="s">
        <v>12</v>
      </c>
      <c r="B11" s="2">
        <v>0.324</v>
      </c>
      <c r="C11" t="s">
        <v>10</v>
      </c>
      <c r="D11" t="s">
        <v>13</v>
      </c>
      <c r="E11" s="6">
        <f>$B$10*(E10)</f>
        <v>0.5</v>
      </c>
      <c r="F11" s="6">
        <f>$B$10*(F10)</f>
        <v>0.15</v>
      </c>
      <c r="G11" s="6">
        <f>$B$10*(G10)</f>
        <v>0.85</v>
      </c>
    </row>
    <row r="12" spans="1:7" ht="12.75">
      <c r="A12" t="s">
        <v>14</v>
      </c>
      <c r="B12" s="2">
        <v>5</v>
      </c>
      <c r="C12" t="s">
        <v>10</v>
      </c>
      <c r="D12" t="s">
        <v>15</v>
      </c>
      <c r="E12" s="6">
        <f>$B$6*($B$12/($B$12+$B$11+E11))</f>
        <v>4.292582417582418</v>
      </c>
      <c r="F12" s="6">
        <f>$B$6*($B$12/($B$12+$B$11+F11))</f>
        <v>4.567044208987943</v>
      </c>
      <c r="G12" s="6">
        <f>$B$6*($B$12/($B$12+$B$11+G11))</f>
        <v>4.049238743116295</v>
      </c>
    </row>
    <row r="13" spans="1:5" ht="12.75">
      <c r="A13" t="s">
        <v>16</v>
      </c>
      <c r="B13" s="2">
        <v>0</v>
      </c>
      <c r="C13" t="s">
        <v>10</v>
      </c>
      <c r="D13" t="s">
        <v>17</v>
      </c>
      <c r="E13" s="6">
        <f>B6*(B13/(B13+B11+B10/2))</f>
        <v>0</v>
      </c>
    </row>
    <row r="15" spans="1:7" ht="12.75">
      <c r="A15" t="s">
        <v>18</v>
      </c>
      <c r="B15" s="2">
        <v>20.5</v>
      </c>
      <c r="C15" t="s">
        <v>10</v>
      </c>
      <c r="D15">
        <f>B16/(B16+B15)</f>
        <v>0.8698412698412699</v>
      </c>
      <c r="E15" s="6">
        <f>$B$4/(E12+$B$4)</f>
        <v>0.8748247546565192</v>
      </c>
      <c r="F15" s="6">
        <f>$B$4/(F12+$B$4)</f>
        <v>0.8678786597611245</v>
      </c>
      <c r="G15" s="6">
        <f>$B$4/(G12+$B$4)</f>
        <v>0.8810769669869661</v>
      </c>
    </row>
    <row r="16" spans="1:9" ht="12.75">
      <c r="A16" t="s">
        <v>19</v>
      </c>
      <c r="B16" s="2">
        <v>137</v>
      </c>
      <c r="C16" t="s">
        <v>10</v>
      </c>
      <c r="D16" t="s">
        <v>20</v>
      </c>
      <c r="E16" s="6">
        <f>(B15*E15)/(1-E15)</f>
        <v>143.2704000000001</v>
      </c>
      <c r="F16" t="s">
        <v>10</v>
      </c>
      <c r="I16" s="4"/>
    </row>
    <row r="17" spans="4:6" ht="12.75">
      <c r="D17" t="s">
        <v>21</v>
      </c>
      <c r="E17" s="6">
        <f>(B16*(1-E15))/E15</f>
        <v>19.602793040293026</v>
      </c>
      <c r="F17" t="s">
        <v>10</v>
      </c>
    </row>
    <row r="19" ht="12.75">
      <c r="A19" s="3" t="s">
        <v>22</v>
      </c>
    </row>
    <row r="20" spans="1:3" ht="12.75">
      <c r="A20" t="s">
        <v>23</v>
      </c>
      <c r="B20" s="6">
        <f>B7*B5</f>
        <v>0.12350000000000001</v>
      </c>
      <c r="C20" t="s">
        <v>2</v>
      </c>
    </row>
    <row r="21" spans="1:7" ht="12.75">
      <c r="A21" t="s">
        <v>24</v>
      </c>
      <c r="B21" s="2">
        <v>1</v>
      </c>
      <c r="C21" t="s">
        <v>10</v>
      </c>
      <c r="D21" t="s">
        <v>25</v>
      </c>
      <c r="E21" s="4">
        <v>0.5</v>
      </c>
      <c r="F21" s="5">
        <v>0.15</v>
      </c>
      <c r="G21" s="5">
        <v>0.85</v>
      </c>
    </row>
    <row r="22" spans="1:7" ht="12.75">
      <c r="A22" t="s">
        <v>26</v>
      </c>
      <c r="B22" s="2">
        <v>19.1</v>
      </c>
      <c r="C22" t="s">
        <v>10</v>
      </c>
      <c r="D22" t="s">
        <v>27</v>
      </c>
      <c r="E22" s="6">
        <f>$B$21*(E21)</f>
        <v>0.5</v>
      </c>
      <c r="F22" s="6">
        <f>$B$21*(F21)</f>
        <v>0.15</v>
      </c>
      <c r="G22" s="6">
        <f>$B$21*(G21)</f>
        <v>0.85</v>
      </c>
    </row>
    <row r="23" spans="1:7" ht="12.75">
      <c r="A23" t="s">
        <v>28</v>
      </c>
      <c r="B23" s="2">
        <v>0.5</v>
      </c>
      <c r="C23" t="s">
        <v>10</v>
      </c>
      <c r="D23" t="s">
        <v>29</v>
      </c>
      <c r="E23" s="6">
        <f>$B$6*(E22/($B$23+$B$22+E22))</f>
        <v>0.12437810945273631</v>
      </c>
      <c r="F23" s="6">
        <f>$B$6*(F22/($B$23+$B$22+F22))</f>
        <v>0.0379746835443038</v>
      </c>
      <c r="G23" s="6">
        <f>$B$6*(G22/($B$23+$B$22+G22))</f>
        <v>0.20782396088019556</v>
      </c>
    </row>
    <row r="24" spans="4:7" ht="12.75">
      <c r="D24" t="s">
        <v>30</v>
      </c>
      <c r="E24" s="6">
        <f>($B$23/($B$20/$B$6)-E22-$B$23)</f>
        <v>19.24291497975708</v>
      </c>
      <c r="F24">
        <f>($B$23/($B$20/$B$6)-F22-$B$23)</f>
        <v>19.592914979757083</v>
      </c>
      <c r="G24">
        <f>($B$23/($B$20/$B$6)-G22-$B$23)</f>
        <v>18.89291497975708</v>
      </c>
    </row>
  </sheetData>
  <sheetProtection selectLockedCells="1" selectUnlockedCells="1"/>
  <conditionalFormatting sqref="D15">
    <cfRule type="cellIs" priority="1" dxfId="0" operator="between" stopIfTrue="1">
      <formula>Tabelle1!$F$15</formula>
      <formula>Tabelle1!$G$15</formula>
    </cfRule>
    <cfRule type="cellIs" priority="2" dxfId="1" operator="notBetween" stopIfTrue="1">
      <formula>Tabelle1!$F$15</formula>
      <formula>Tabelle1!$G$15</formula>
    </cfRule>
  </conditionalFormatting>
  <conditionalFormatting sqref="F24">
    <cfRule type="cellIs" priority="3" dxfId="0" operator="greaterThanOrEqual" stopIfTrue="1">
      <formula>Tabelle1!$B$22</formula>
    </cfRule>
    <cfRule type="cellIs" priority="4" dxfId="1" operator="lessThan" stopIfTrue="1">
      <formula>Tabelle1!$B$22</formula>
    </cfRule>
  </conditionalFormatting>
  <conditionalFormatting sqref="G24">
    <cfRule type="cellIs" priority="5" dxfId="0" operator="lessThanOrEqual" stopIfTrue="1">
      <formula>Tabelle1!$B$22</formula>
    </cfRule>
    <cfRule type="cellIs" priority="6" dxfId="1" operator="greaterThan" stopIfTrue="1">
      <formula>Tabelle1!$B$22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Schlaich</dc:creator>
  <cp:keywords/>
  <dc:description/>
  <cp:lastModifiedBy>Timo Schlaich</cp:lastModifiedBy>
  <dcterms:created xsi:type="dcterms:W3CDTF">2010-10-06T09:39:44Z</dcterms:created>
  <dcterms:modified xsi:type="dcterms:W3CDTF">2010-10-06T16:01:51Z</dcterms:modified>
  <cp:category/>
  <cp:version/>
  <cp:contentType/>
  <cp:contentStatus/>
  <cp:revision>2</cp:revision>
</cp:coreProperties>
</file>