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<sst xmlns="http://schemas.openxmlformats.org/spreadsheetml/2006/main" count="18" uniqueCount="14">
  <si>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U2X = 0</t>
  </si>
  <si>
    <t>U2X = 1</t>
  </si>
  <si>
    <t>Error [%]</t>
  </si>
  <si>
    <t>MHz</t>
  </si>
  <si>
    <t>[Baud]</t>
  </si>
  <si>
    <t>Baudrate</t>
  </si>
  <si>
    <t>UBRR ideal</t>
  </si>
  <si>
    <t>UBRR real</t>
  </si>
  <si>
    <t>Baud real</t>
  </si>
  <si>
    <t xml:space="preserve">Quarzfrequenz </t>
  </si>
  <si>
    <t>max. Fehler</t>
  </si>
  <si>
    <t>%</t>
  </si>
  <si>
    <t>MAX</t>
  </si>
  <si>
    <t>Frequenzfehler des UART der Atmel AVRs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</si>
</sst>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" borderId="3" xfId="0" applyFill="1" applyBorder="1" applyAlignment="1">
      <alignment/>
    </xf>
    <xf numFmtId="164" fontId="0" fillId="2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2" xfId="0" applyBorder="1" applyAlignment="1">
      <alignment/>
    </xf>
    <xf numFmtId="164" fontId="0" fillId="2" borderId="23" xfId="0" applyNumberFormat="1" applyFill="1" applyBorder="1" applyAlignment="1">
      <alignment/>
    </xf>
    <xf numFmtId="0" fontId="0" fillId="0" borderId="24" xfId="0" applyBorder="1" applyAlignment="1">
      <alignment horizontal="right"/>
    </xf>
    <xf numFmtId="2" fontId="0" fillId="0" borderId="25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2" borderId="26" xfId="0" applyNumberFormat="1" applyFill="1" applyBorder="1" applyAlignment="1">
      <alignment/>
    </xf>
    <xf numFmtId="164" fontId="0" fillId="2" borderId="27" xfId="0" applyNumberFormat="1" applyFill="1" applyBorder="1" applyAlignment="1">
      <alignment/>
    </xf>
    <xf numFmtId="164" fontId="0" fillId="2" borderId="28" xfId="0" applyNumberFormat="1" applyFill="1" applyBorder="1" applyAlignment="1">
      <alignment/>
    </xf>
    <xf numFmtId="164" fontId="0" fillId="2" borderId="29" xfId="0" applyNumberFormat="1" applyFill="1" applyBorder="1" applyAlignment="1">
      <alignment/>
    </xf>
    <xf numFmtId="164" fontId="0" fillId="2" borderId="30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T79"/>
  <sheetViews>
    <sheetView tabSelected="1" workbookViewId="0" topLeftCell="A1">
      <selection activeCell="D3" sqref="D3"/>
    </sheetView>
  </sheetViews>
  <sheetFormatPr defaultColWidth="11.421875" defaultRowHeight="12.75"/>
  <cols>
    <col min="3" max="3" width="14.28125" style="0" bestFit="1" customWidth="1"/>
    <col min="4" max="4" width="13.57421875" style="0" customWidth="1"/>
    <col min="7" max="7" width="13.140625" style="0" customWidth="1"/>
    <col min="8" max="8" width="14.7109375" style="0" customWidth="1"/>
  </cols>
  <sheetData>
    <row r="1" ht="12.75">
      <c r="C1" t="s">
        <v>13</v>
      </c>
    </row>
    <row r="3" spans="3:5" ht="12.75">
      <c r="C3" t="s">
        <v>9</v>
      </c>
      <c r="D3" s="27">
        <v>11.0592</v>
      </c>
      <c r="E3" t="s">
        <v>3</v>
      </c>
    </row>
    <row r="4" spans="3:5" ht="12.75">
      <c r="C4" t="s">
        <v>10</v>
      </c>
      <c r="D4" s="27">
        <v>1</v>
      </c>
      <c r="E4" t="s">
        <v>11</v>
      </c>
    </row>
    <row r="6" spans="11:20" ht="12.75">
      <c r="K6" s="3"/>
      <c r="L6" s="3"/>
      <c r="M6" s="3"/>
      <c r="N6" s="3"/>
      <c r="O6" s="3"/>
      <c r="P6" s="3"/>
      <c r="Q6" s="3"/>
      <c r="R6" s="3"/>
      <c r="S6" s="3"/>
      <c r="T6" s="3"/>
    </row>
    <row r="7" ht="13.5" thickBot="1"/>
    <row r="8" spans="2:10" ht="12.75">
      <c r="B8" s="1" t="s">
        <v>5</v>
      </c>
      <c r="C8" s="19" t="s">
        <v>0</v>
      </c>
      <c r="D8" s="20"/>
      <c r="E8" s="20"/>
      <c r="F8" s="21"/>
      <c r="G8" s="19" t="s">
        <v>1</v>
      </c>
      <c r="H8" s="20"/>
      <c r="I8" s="20"/>
      <c r="J8" s="21"/>
    </row>
    <row r="9" spans="2:10" ht="13.5" thickBot="1">
      <c r="B9" s="2" t="s">
        <v>4</v>
      </c>
      <c r="C9" s="22" t="s">
        <v>6</v>
      </c>
      <c r="D9" s="23" t="s">
        <v>7</v>
      </c>
      <c r="E9" s="23" t="s">
        <v>8</v>
      </c>
      <c r="F9" s="24" t="s">
        <v>2</v>
      </c>
      <c r="G9" s="25" t="s">
        <v>6</v>
      </c>
      <c r="H9" s="8" t="s">
        <v>7</v>
      </c>
      <c r="I9" s="8" t="s">
        <v>8</v>
      </c>
      <c r="J9" s="26" t="s">
        <v>2</v>
      </c>
    </row>
    <row r="10" spans="2:10" ht="12.75">
      <c r="B10" s="16">
        <v>75</v>
      </c>
      <c r="C10" s="6">
        <f>($D$3*1000000/(16*B10))-1</f>
        <v>9215</v>
      </c>
      <c r="D10" s="10">
        <f aca="true" t="shared" si="0" ref="D10:D22">IF(ROUND(C10,0)&gt;=0,ROUND(C10,0),0)</f>
        <v>9215</v>
      </c>
      <c r="E10" s="14">
        <f>($D$3*1000000)/(16*(D10+1))</f>
        <v>75</v>
      </c>
      <c r="F10" s="40">
        <f aca="true" t="shared" si="1" ref="F10:F20">(E10-B10)/B10*100</f>
        <v>0</v>
      </c>
      <c r="G10" s="15">
        <f>(($D$3*1000000)/(8*B10))-1</f>
        <v>18431</v>
      </c>
      <c r="H10" s="10">
        <f aca="true" t="shared" si="2" ref="H10:H22">IF(ROUND(G10,0)&gt;=0,ROUND(G10,0),0)</f>
        <v>18431</v>
      </c>
      <c r="I10" s="11">
        <f>($D$3*1000000)/(8*(H10+1))</f>
        <v>75</v>
      </c>
      <c r="J10" s="12">
        <f>(I10-B10)/B10*100</f>
        <v>0</v>
      </c>
    </row>
    <row r="11" spans="2:10" ht="12.75">
      <c r="B11" s="17">
        <v>300</v>
      </c>
      <c r="C11" s="7">
        <f>($D$3*1000000/(16*B11))-1</f>
        <v>2303</v>
      </c>
      <c r="D11" s="4">
        <f t="shared" si="0"/>
        <v>2303</v>
      </c>
      <c r="E11" s="5">
        <f>($D$3*1000000)/(16*(D11+1))</f>
        <v>300</v>
      </c>
      <c r="F11" s="41">
        <f t="shared" si="1"/>
        <v>0</v>
      </c>
      <c r="G11" s="38">
        <f>(($D$3*1000000)/(8*B11))-1</f>
        <v>4607</v>
      </c>
      <c r="H11" s="4">
        <f t="shared" si="2"/>
        <v>4607</v>
      </c>
      <c r="I11" s="5">
        <f aca="true" t="shared" si="3" ref="I11:I24">($D$3*1000000)/(8*(H11+1))</f>
        <v>300</v>
      </c>
      <c r="J11" s="13">
        <f aca="true" t="shared" si="4" ref="J11:J23">(I11-B11)/B11*100</f>
        <v>0</v>
      </c>
    </row>
    <row r="12" spans="2:10" ht="12.75">
      <c r="B12" s="17">
        <v>1200</v>
      </c>
      <c r="C12" s="7">
        <f>($D$3*1000000/(16*B12))-1</f>
        <v>575</v>
      </c>
      <c r="D12" s="4">
        <f t="shared" si="0"/>
        <v>575</v>
      </c>
      <c r="E12" s="5">
        <f>($D$3*1000000)/(16*(D12+1))</f>
        <v>1200</v>
      </c>
      <c r="F12" s="42">
        <f t="shared" si="1"/>
        <v>0</v>
      </c>
      <c r="G12" s="38">
        <f>(($D$3*1000000)/(8*B12))-1</f>
        <v>1151</v>
      </c>
      <c r="H12" s="4">
        <f t="shared" si="2"/>
        <v>1151</v>
      </c>
      <c r="I12" s="5">
        <f t="shared" si="3"/>
        <v>1200</v>
      </c>
      <c r="J12" s="13">
        <f t="shared" si="4"/>
        <v>0</v>
      </c>
    </row>
    <row r="13" spans="2:10" ht="12.75">
      <c r="B13" s="18">
        <v>2400</v>
      </c>
      <c r="C13" s="7">
        <f>($D$3*1000000/(16*B13))-1</f>
        <v>287</v>
      </c>
      <c r="D13" s="4">
        <f t="shared" si="0"/>
        <v>287</v>
      </c>
      <c r="E13" s="5">
        <f>($D$3*1000000)/(16*(D13+1))</f>
        <v>2400</v>
      </c>
      <c r="F13" s="42">
        <f t="shared" si="1"/>
        <v>0</v>
      </c>
      <c r="G13" s="38">
        <f>(($D$3*1000000)/(8*B13))-1</f>
        <v>575</v>
      </c>
      <c r="H13" s="4">
        <f t="shared" si="2"/>
        <v>575</v>
      </c>
      <c r="I13" s="5">
        <f t="shared" si="3"/>
        <v>2400</v>
      </c>
      <c r="J13" s="13">
        <f t="shared" si="4"/>
        <v>0</v>
      </c>
    </row>
    <row r="14" spans="2:10" ht="12.75">
      <c r="B14" s="18">
        <v>4800</v>
      </c>
      <c r="C14" s="7">
        <f>($D$3*1000000/(16*B14))-1</f>
        <v>143</v>
      </c>
      <c r="D14" s="4">
        <f t="shared" si="0"/>
        <v>143</v>
      </c>
      <c r="E14" s="5">
        <f aca="true" t="shared" si="5" ref="E14:E24">($D$3*1000000)/(16*(D14+1))</f>
        <v>4800</v>
      </c>
      <c r="F14" s="42">
        <f t="shared" si="1"/>
        <v>0</v>
      </c>
      <c r="G14" s="38">
        <f aca="true" t="shared" si="6" ref="G14:G23">(($D$3*1000000)/(8*B14))-1</f>
        <v>287</v>
      </c>
      <c r="H14" s="4">
        <f t="shared" si="2"/>
        <v>287</v>
      </c>
      <c r="I14" s="5">
        <f t="shared" si="3"/>
        <v>4800</v>
      </c>
      <c r="J14" s="13">
        <f t="shared" si="4"/>
        <v>0</v>
      </c>
    </row>
    <row r="15" spans="2:10" ht="12.75">
      <c r="B15" s="18">
        <v>9600</v>
      </c>
      <c r="C15" s="7">
        <f aca="true" t="shared" si="7" ref="C15:C23">($D$3*1000000/(16*B15))-1</f>
        <v>71</v>
      </c>
      <c r="D15" s="4">
        <f t="shared" si="0"/>
        <v>71</v>
      </c>
      <c r="E15" s="5">
        <f t="shared" si="5"/>
        <v>9600</v>
      </c>
      <c r="F15" s="42">
        <f t="shared" si="1"/>
        <v>0</v>
      </c>
      <c r="G15" s="38">
        <f t="shared" si="6"/>
        <v>143</v>
      </c>
      <c r="H15" s="4">
        <f t="shared" si="2"/>
        <v>143</v>
      </c>
      <c r="I15" s="5">
        <f t="shared" si="3"/>
        <v>9600</v>
      </c>
      <c r="J15" s="13">
        <f t="shared" si="4"/>
        <v>0</v>
      </c>
    </row>
    <row r="16" spans="2:10" ht="12.75">
      <c r="B16" s="18">
        <v>14400</v>
      </c>
      <c r="C16" s="7">
        <f t="shared" si="7"/>
        <v>47</v>
      </c>
      <c r="D16" s="4">
        <f t="shared" si="0"/>
        <v>47</v>
      </c>
      <c r="E16" s="5">
        <f t="shared" si="5"/>
        <v>14400</v>
      </c>
      <c r="F16" s="42">
        <f t="shared" si="1"/>
        <v>0</v>
      </c>
      <c r="G16" s="38">
        <f t="shared" si="6"/>
        <v>95</v>
      </c>
      <c r="H16" s="4">
        <f t="shared" si="2"/>
        <v>95</v>
      </c>
      <c r="I16" s="5">
        <f t="shared" si="3"/>
        <v>14400</v>
      </c>
      <c r="J16" s="13">
        <f t="shared" si="4"/>
        <v>0</v>
      </c>
    </row>
    <row r="17" spans="2:10" ht="12.75">
      <c r="B17" s="18">
        <v>19200</v>
      </c>
      <c r="C17" s="7">
        <f t="shared" si="7"/>
        <v>35</v>
      </c>
      <c r="D17" s="4">
        <f t="shared" si="0"/>
        <v>35</v>
      </c>
      <c r="E17" s="5">
        <f t="shared" si="5"/>
        <v>19200</v>
      </c>
      <c r="F17" s="42">
        <f t="shared" si="1"/>
        <v>0</v>
      </c>
      <c r="G17" s="38">
        <f t="shared" si="6"/>
        <v>71</v>
      </c>
      <c r="H17" s="4">
        <f t="shared" si="2"/>
        <v>71</v>
      </c>
      <c r="I17" s="5">
        <f t="shared" si="3"/>
        <v>19200</v>
      </c>
      <c r="J17" s="13">
        <f t="shared" si="4"/>
        <v>0</v>
      </c>
    </row>
    <row r="18" spans="2:10" ht="12.75">
      <c r="B18" s="18">
        <v>28800</v>
      </c>
      <c r="C18" s="7">
        <f t="shared" si="7"/>
        <v>23</v>
      </c>
      <c r="D18" s="4">
        <f t="shared" si="0"/>
        <v>23</v>
      </c>
      <c r="E18" s="5">
        <f t="shared" si="5"/>
        <v>28800</v>
      </c>
      <c r="F18" s="42">
        <f t="shared" si="1"/>
        <v>0</v>
      </c>
      <c r="G18" s="38">
        <f t="shared" si="6"/>
        <v>47</v>
      </c>
      <c r="H18" s="4">
        <f t="shared" si="2"/>
        <v>47</v>
      </c>
      <c r="I18" s="5">
        <f t="shared" si="3"/>
        <v>28800</v>
      </c>
      <c r="J18" s="13">
        <f t="shared" si="4"/>
        <v>0</v>
      </c>
    </row>
    <row r="19" spans="2:10" ht="12.75">
      <c r="B19" s="18">
        <v>38400</v>
      </c>
      <c r="C19" s="7">
        <f t="shared" si="7"/>
        <v>17</v>
      </c>
      <c r="D19" s="4">
        <f t="shared" si="0"/>
        <v>17</v>
      </c>
      <c r="E19" s="5">
        <f t="shared" si="5"/>
        <v>38400</v>
      </c>
      <c r="F19" s="42">
        <f t="shared" si="1"/>
        <v>0</v>
      </c>
      <c r="G19" s="38">
        <f t="shared" si="6"/>
        <v>35</v>
      </c>
      <c r="H19" s="4">
        <f t="shared" si="2"/>
        <v>35</v>
      </c>
      <c r="I19" s="5">
        <f t="shared" si="3"/>
        <v>38400</v>
      </c>
      <c r="J19" s="13">
        <f t="shared" si="4"/>
        <v>0</v>
      </c>
    </row>
    <row r="20" spans="2:10" ht="12.75">
      <c r="B20" s="18">
        <v>57600</v>
      </c>
      <c r="C20" s="7">
        <f t="shared" si="7"/>
        <v>11</v>
      </c>
      <c r="D20" s="4">
        <f t="shared" si="0"/>
        <v>11</v>
      </c>
      <c r="E20" s="5">
        <f t="shared" si="5"/>
        <v>57600</v>
      </c>
      <c r="F20" s="42">
        <f t="shared" si="1"/>
        <v>0</v>
      </c>
      <c r="G20" s="38">
        <f t="shared" si="6"/>
        <v>23</v>
      </c>
      <c r="H20" s="4">
        <f t="shared" si="2"/>
        <v>23</v>
      </c>
      <c r="I20" s="5">
        <f t="shared" si="3"/>
        <v>57600</v>
      </c>
      <c r="J20" s="13">
        <f t="shared" si="4"/>
        <v>0</v>
      </c>
    </row>
    <row r="21" spans="2:10" ht="12.75">
      <c r="B21" s="18">
        <v>76800</v>
      </c>
      <c r="C21" s="7">
        <f t="shared" si="7"/>
        <v>8</v>
      </c>
      <c r="D21" s="4">
        <f t="shared" si="0"/>
        <v>8</v>
      </c>
      <c r="E21" s="5">
        <f t="shared" si="5"/>
        <v>76800</v>
      </c>
      <c r="F21" s="42">
        <f>(E21-B21)/B21*100</f>
        <v>0</v>
      </c>
      <c r="G21" s="38">
        <f t="shared" si="6"/>
        <v>17</v>
      </c>
      <c r="H21" s="4">
        <f t="shared" si="2"/>
        <v>17</v>
      </c>
      <c r="I21" s="5">
        <f t="shared" si="3"/>
        <v>76800</v>
      </c>
      <c r="J21" s="13">
        <f t="shared" si="4"/>
        <v>0</v>
      </c>
    </row>
    <row r="22" spans="2:10" ht="12.75">
      <c r="B22" s="18">
        <v>115200</v>
      </c>
      <c r="C22" s="7">
        <f t="shared" si="7"/>
        <v>5</v>
      </c>
      <c r="D22" s="4">
        <f t="shared" si="0"/>
        <v>5</v>
      </c>
      <c r="E22" s="5">
        <f t="shared" si="5"/>
        <v>115200</v>
      </c>
      <c r="F22" s="43">
        <f>(E22-B22)/B22*100</f>
        <v>0</v>
      </c>
      <c r="G22" s="38">
        <f t="shared" si="6"/>
        <v>11</v>
      </c>
      <c r="H22" s="4">
        <f t="shared" si="2"/>
        <v>11</v>
      </c>
      <c r="I22" s="5">
        <f t="shared" si="3"/>
        <v>115200</v>
      </c>
      <c r="J22" s="13">
        <f t="shared" si="4"/>
        <v>0</v>
      </c>
    </row>
    <row r="23" spans="2:10" ht="12.75">
      <c r="B23" s="29">
        <v>230400</v>
      </c>
      <c r="C23" s="30">
        <f t="shared" si="7"/>
        <v>2</v>
      </c>
      <c r="D23" s="31">
        <f>IF(ROUND(C23,0)&gt;=0,ROUND(C23,0),0)</f>
        <v>2</v>
      </c>
      <c r="E23" s="32">
        <f t="shared" si="5"/>
        <v>230400</v>
      </c>
      <c r="F23" s="43">
        <f>(E23-B23)/B23*100</f>
        <v>0</v>
      </c>
      <c r="G23" s="33">
        <f t="shared" si="6"/>
        <v>5</v>
      </c>
      <c r="H23" s="31">
        <f>IF(ROUND(G23,0)&gt;=0,ROUND(G23,0),0)</f>
        <v>5</v>
      </c>
      <c r="I23" s="34">
        <f t="shared" si="3"/>
        <v>230400</v>
      </c>
      <c r="J23" s="36">
        <f t="shared" si="4"/>
        <v>0</v>
      </c>
    </row>
    <row r="24" spans="2:10" ht="13.5" thickBot="1">
      <c r="B24" s="37" t="s">
        <v>12</v>
      </c>
      <c r="C24" s="35">
        <v>0</v>
      </c>
      <c r="D24" s="23">
        <v>0</v>
      </c>
      <c r="E24" s="9">
        <f t="shared" si="5"/>
        <v>691200</v>
      </c>
      <c r="F24" s="44">
        <v>0</v>
      </c>
      <c r="G24" s="39">
        <v>0</v>
      </c>
      <c r="H24" s="8">
        <v>0</v>
      </c>
      <c r="I24" s="9">
        <f t="shared" si="3"/>
        <v>1382400</v>
      </c>
      <c r="J24" s="28">
        <v>0</v>
      </c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  <row r="29" spans="6:7" ht="12.75">
      <c r="F29" s="3"/>
      <c r="G29" s="3"/>
    </row>
    <row r="30" spans="6:7" ht="12.75">
      <c r="F30" s="3"/>
      <c r="G30" s="3"/>
    </row>
    <row r="31" spans="6:7" ht="12.75">
      <c r="F31" s="3"/>
      <c r="G31" s="3"/>
    </row>
    <row r="32" spans="6:7" ht="12.75">
      <c r="F32" s="3"/>
      <c r="G32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  <row r="36" spans="6:7" ht="12.75">
      <c r="F36" s="3"/>
      <c r="G36" s="3"/>
    </row>
    <row r="37" spans="6:7" ht="12.75">
      <c r="F37" s="3"/>
      <c r="G37" s="3"/>
    </row>
    <row r="38" spans="6:7" ht="12.75">
      <c r="F38" s="3"/>
      <c r="G38" s="3"/>
    </row>
    <row r="39" spans="6:7" ht="12.75">
      <c r="F39" s="3"/>
      <c r="G39" s="3"/>
    </row>
    <row r="40" spans="6:7" ht="12.75">
      <c r="F40" s="3"/>
      <c r="G40" s="3"/>
    </row>
    <row r="41" spans="6:7" ht="12.75">
      <c r="F41" s="3"/>
      <c r="G41" s="3"/>
    </row>
    <row r="42" spans="6:7" ht="12.75">
      <c r="F42" s="3"/>
      <c r="G42" s="3"/>
    </row>
    <row r="43" spans="6:7" ht="12.75">
      <c r="F43" s="3"/>
      <c r="G43" s="3"/>
    </row>
    <row r="44" spans="6:7" ht="12.75">
      <c r="F44" s="3"/>
      <c r="G44" s="3"/>
    </row>
    <row r="45" spans="6:7" ht="12.75">
      <c r="F45" s="3"/>
      <c r="G45" s="3"/>
    </row>
    <row r="46" spans="6:7" ht="12.75">
      <c r="F46" s="3"/>
      <c r="G46" s="3"/>
    </row>
    <row r="47" spans="6:7" ht="12.75">
      <c r="F47" s="3"/>
      <c r="G47" s="3"/>
    </row>
    <row r="48" spans="6:7" ht="12.75"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</sheetData>
  <sheetProtection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Hebelnet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hebel23</dc:creator>
  <cp:keywords/>
  <dc:description/>
  <cp:lastModifiedBy>DEX129783</cp:lastModifiedBy>
  <dcterms:created xsi:type="dcterms:W3CDTF">2005-05-20T12:44:54Z</dcterms:created>
  <dcterms:modified xsi:type="dcterms:W3CDTF">2006-12-13T08:49:02Z</dcterms:modified>
  <cp:category/>
  <cp:version/>
  <cp:contentType/>
  <cp:contentStatus/>
</cp:coreProperties>
</file>