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<sst xmlns="http://schemas.openxmlformats.org/spreadsheetml/2006/main" count="25" uniqueCount="18">
  <si>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Pelletsheizung</t>
  </si>
  <si>
    <t>Wärmepumpe</t>
  </si>
  <si>
    <t>kWh</t>
  </si>
  <si>
    <t>JAZ</t>
  </si>
  <si>
    <t>%</t>
  </si>
  <si>
    <t>Jahr</t>
  </si>
  <si>
    <t>Gaspreis/kWh</t>
  </si>
  <si>
    <t>Pelletspreis/kWh</t>
  </si>
  <si>
    <t>Strompreis/kWh</t>
  </si>
  <si>
    <t>Summe</t>
  </si>
  <si>
    <t>Mehrkosten incl. Zinsen</t>
  </si>
  <si>
    <t>Summe nach 25 Jahren</t>
  </si>
  <si>
    <t>ZeoTherm</t>
  </si>
  <si>
    <t>Jahresverbrauch</t>
  </si>
  <si>
    <t>% Gas Ersparnis</t>
  </si>
  <si>
    <t>Preis-Steigerung</t>
  </si>
  <si>
    <t>Verbrauch/Jahr</t>
  </si>
  <si>
    <t>Gas-Brennwert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</si>
</sst>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\ [$€-407];\-#,##0\ [$€-407]"/>
    <numFmt numFmtId="166" formatCode="#,##0\ &quot;€&quot;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45"/>
      <name val="Calibri"/>
      <family val="2"/>
    </font>
    <font>
      <b/>
      <sz val="11"/>
      <color indexed="14"/>
      <name val="Calibri"/>
      <family val="2"/>
    </font>
    <font>
      <sz val="11"/>
      <color indexed="44"/>
      <name val="Calibri"/>
      <family val="2"/>
    </font>
    <font>
      <b/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mbria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8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165" fontId="0" fillId="33" borderId="0" xfId="0" applyNumberFormat="1" applyFill="1" applyAlignment="1">
      <alignment/>
    </xf>
    <xf numFmtId="164" fontId="0" fillId="34" borderId="0" xfId="0" applyNumberFormat="1" applyFont="1" applyFill="1" applyAlignment="1">
      <alignment/>
    </xf>
    <xf numFmtId="165" fontId="0" fillId="34" borderId="0" xfId="0" applyNumberFormat="1" applyFill="1" applyAlignment="1">
      <alignment/>
    </xf>
    <xf numFmtId="164" fontId="0" fillId="35" borderId="0" xfId="0" applyNumberFormat="1" applyFont="1" applyFill="1" applyAlignment="1">
      <alignment/>
    </xf>
    <xf numFmtId="165" fontId="0" fillId="35" borderId="0" xfId="0" applyNumberFormat="1" applyFill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36" borderId="0" xfId="0" applyNumberFormat="1" applyFill="1" applyAlignment="1">
      <alignment/>
    </xf>
    <xf numFmtId="164" fontId="0" fillId="37" borderId="0" xfId="0" applyNumberFormat="1" applyFont="1" applyFill="1" applyAlignment="1">
      <alignment/>
    </xf>
    <xf numFmtId="164" fontId="36" fillId="0" borderId="0" xfId="0" applyNumberFormat="1" applyFont="1" applyAlignment="1">
      <alignment/>
    </xf>
    <xf numFmtId="164" fontId="0" fillId="36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="110" zoomScaleNormal="110" workbookViewId="0" topLeftCell="A1">
      <selection activeCell="K14" sqref="K14"/>
    </sheetView>
  </sheetViews>
  <sheetFormatPr defaultColWidth="11.57421875" defaultRowHeight="12.75"/>
  <cols>
    <col min="1" max="1" width="22.7109375" style="0" bestFit="1" customWidth="1"/>
    <col min="2" max="2" width="15.00390625" style="1" bestFit="1" customWidth="1"/>
    <col min="3" max="3" width="15.140625" style="2" bestFit="1" customWidth="1"/>
    <col min="4" max="4" width="15.140625" style="1" bestFit="1" customWidth="1"/>
    <col min="5" max="5" width="15.140625" style="2" bestFit="1" customWidth="1"/>
    <col min="6" max="6" width="14.7109375" style="1" bestFit="1" customWidth="1"/>
    <col min="7" max="7" width="15.140625" style="2" bestFit="1" customWidth="1"/>
    <col min="8" max="8" width="13.00390625" style="1" bestFit="1" customWidth="1"/>
    <col min="9" max="9" width="15.140625" style="13" bestFit="1" customWidth="1"/>
  </cols>
  <sheetData>
    <row r="2" spans="2:9" s="3" customFormat="1" ht="12.75" customHeight="1">
      <c r="B2" s="4" t="s">
        <v>17</v>
      </c>
      <c r="C2" s="5"/>
      <c r="D2" s="4" t="s">
        <v>0</v>
      </c>
      <c r="E2" s="5"/>
      <c r="F2" s="4" t="s">
        <v>1</v>
      </c>
      <c r="G2" s="5"/>
      <c r="H2" s="4" t="s">
        <v>12</v>
      </c>
      <c r="I2" s="12"/>
    </row>
    <row r="3" spans="1:9" ht="12.75" customHeight="1">
      <c r="A3" t="s">
        <v>16</v>
      </c>
      <c r="B3" s="16">
        <v>12000</v>
      </c>
      <c r="C3" s="2" t="s">
        <v>2</v>
      </c>
      <c r="F3" s="1">
        <v>4</v>
      </c>
      <c r="G3" s="2" t="s">
        <v>3</v>
      </c>
      <c r="H3" s="1">
        <v>25</v>
      </c>
      <c r="I3" s="13" t="s">
        <v>14</v>
      </c>
    </row>
    <row r="4" spans="1:9" ht="12.75" customHeight="1">
      <c r="A4" t="s">
        <v>15</v>
      </c>
      <c r="B4" s="1">
        <v>7</v>
      </c>
      <c r="C4" s="2" t="s">
        <v>4</v>
      </c>
      <c r="D4" s="1">
        <v>5</v>
      </c>
      <c r="E4" s="2" t="s">
        <v>4</v>
      </c>
      <c r="F4" s="1">
        <v>7</v>
      </c>
      <c r="G4" s="2" t="s">
        <v>4</v>
      </c>
      <c r="H4" s="1">
        <v>7</v>
      </c>
      <c r="I4" s="13" t="s">
        <v>4</v>
      </c>
    </row>
    <row r="5" spans="1:9" ht="12.75" customHeight="1">
      <c r="A5" t="s">
        <v>5</v>
      </c>
      <c r="B5" s="6" t="s">
        <v>6</v>
      </c>
      <c r="C5" s="7" t="s">
        <v>13</v>
      </c>
      <c r="D5" s="8" t="s">
        <v>7</v>
      </c>
      <c r="E5" s="9" t="s">
        <v>13</v>
      </c>
      <c r="F5" s="10" t="s">
        <v>8</v>
      </c>
      <c r="G5" s="11" t="s">
        <v>13</v>
      </c>
      <c r="H5" s="17" t="s">
        <v>6</v>
      </c>
      <c r="I5" s="14" t="s">
        <v>13</v>
      </c>
    </row>
    <row r="6" spans="1:9" ht="12.75" customHeight="1">
      <c r="A6">
        <v>1</v>
      </c>
      <c r="B6" s="6">
        <v>0.0614</v>
      </c>
      <c r="C6" s="7">
        <f>(B6*$B$3)+178</f>
        <v>914.8000000000001</v>
      </c>
      <c r="D6" s="8">
        <v>0.056</v>
      </c>
      <c r="E6" s="9">
        <f aca="true" t="shared" si="0" ref="E6:E30">D6*$B$3</f>
        <v>672</v>
      </c>
      <c r="F6" s="10">
        <v>0.185</v>
      </c>
      <c r="G6" s="11">
        <f>($B$3/$F$3*F6)+76</f>
        <v>631</v>
      </c>
      <c r="H6" s="17">
        <f>B6</f>
        <v>0.0614</v>
      </c>
      <c r="I6" s="14">
        <f>($B$3*(100-$H$3)/100*H6)+178</f>
        <v>730.6</v>
      </c>
    </row>
    <row r="7" spans="1:9" ht="12.75" customHeight="1">
      <c r="A7">
        <v>2</v>
      </c>
      <c r="B7" s="6">
        <f aca="true" t="shared" si="1" ref="B7:B30">B6+(B6*$B$4/100)</f>
        <v>0.065698</v>
      </c>
      <c r="C7" s="7">
        <f aca="true" t="shared" si="2" ref="C7:C30">(B7*$B$3)+178</f>
        <v>966.3760000000001</v>
      </c>
      <c r="D7" s="8">
        <f aca="true" t="shared" si="3" ref="D7:D30">D6+(D6*$D$4/100)</f>
        <v>0.058800000000000005</v>
      </c>
      <c r="E7" s="9">
        <f t="shared" si="0"/>
        <v>705.6</v>
      </c>
      <c r="F7" s="10">
        <f aca="true" t="shared" si="4" ref="F7:F30">F6+(F6*$F$4/100)</f>
        <v>0.19795</v>
      </c>
      <c r="G7" s="11">
        <f aca="true" t="shared" si="5" ref="G7:G30">($B$3/$F$3*F7)+76</f>
        <v>669.8499999999999</v>
      </c>
      <c r="H7" s="15">
        <f>H6+(H6*$H$4/100)</f>
        <v>0.065698</v>
      </c>
      <c r="I7" s="14">
        <f aca="true" t="shared" si="6" ref="I7:I30">($B$3*(100-$H$3)/100*H7)+178</f>
        <v>769.282</v>
      </c>
    </row>
    <row r="8" spans="1:9" ht="12.75" customHeight="1">
      <c r="A8">
        <v>3</v>
      </c>
      <c r="B8" s="6">
        <f t="shared" si="1"/>
        <v>0.07029686</v>
      </c>
      <c r="C8" s="7">
        <f t="shared" si="2"/>
        <v>1021.56232</v>
      </c>
      <c r="D8" s="8">
        <f t="shared" si="3"/>
        <v>0.06174</v>
      </c>
      <c r="E8" s="9">
        <f t="shared" si="0"/>
        <v>740.88</v>
      </c>
      <c r="F8" s="10">
        <f t="shared" si="4"/>
        <v>0.21180649999999998</v>
      </c>
      <c r="G8" s="11">
        <f t="shared" si="5"/>
        <v>711.4195</v>
      </c>
      <c r="H8" s="15">
        <f aca="true" t="shared" si="7" ref="H8:H30">H7+(H7*$H$4/100)</f>
        <v>0.07029686</v>
      </c>
      <c r="I8" s="14">
        <f t="shared" si="6"/>
        <v>810.67174</v>
      </c>
    </row>
    <row r="9" spans="1:9" ht="12.75" customHeight="1">
      <c r="A9">
        <v>4</v>
      </c>
      <c r="B9" s="6">
        <f t="shared" si="1"/>
        <v>0.0752176402</v>
      </c>
      <c r="C9" s="7">
        <f t="shared" si="2"/>
        <v>1080.6116824</v>
      </c>
      <c r="D9" s="8">
        <f t="shared" si="3"/>
        <v>0.06482700000000001</v>
      </c>
      <c r="E9" s="9">
        <f t="shared" si="0"/>
        <v>777.9240000000001</v>
      </c>
      <c r="F9" s="10">
        <f t="shared" si="4"/>
        <v>0.22663295499999997</v>
      </c>
      <c r="G9" s="11">
        <f t="shared" si="5"/>
        <v>755.8988649999999</v>
      </c>
      <c r="H9" s="15">
        <f t="shared" si="7"/>
        <v>0.0752176402</v>
      </c>
      <c r="I9" s="14">
        <f t="shared" si="6"/>
        <v>854.9587618</v>
      </c>
    </row>
    <row r="10" spans="1:9" ht="12.75" customHeight="1">
      <c r="A10">
        <v>5</v>
      </c>
      <c r="B10" s="6">
        <f t="shared" si="1"/>
        <v>0.080482875014</v>
      </c>
      <c r="C10" s="7">
        <f t="shared" si="2"/>
        <v>1143.794500168</v>
      </c>
      <c r="D10" s="8">
        <f t="shared" si="3"/>
        <v>0.06806835000000001</v>
      </c>
      <c r="E10" s="9">
        <f t="shared" si="0"/>
        <v>816.8202000000001</v>
      </c>
      <c r="F10" s="10">
        <f t="shared" si="4"/>
        <v>0.24249726184999998</v>
      </c>
      <c r="G10" s="11">
        <f t="shared" si="5"/>
        <v>803.4917855499999</v>
      </c>
      <c r="H10" s="15">
        <f t="shared" si="7"/>
        <v>0.080482875014</v>
      </c>
      <c r="I10" s="14">
        <f t="shared" si="6"/>
        <v>902.345875126</v>
      </c>
    </row>
    <row r="11" spans="1:9" ht="12.75" customHeight="1">
      <c r="A11">
        <v>6</v>
      </c>
      <c r="B11" s="6">
        <f t="shared" si="1"/>
        <v>0.08611667626498</v>
      </c>
      <c r="C11" s="7">
        <f t="shared" si="2"/>
        <v>1211.40011517976</v>
      </c>
      <c r="D11" s="8">
        <f t="shared" si="3"/>
        <v>0.07147176750000002</v>
      </c>
      <c r="E11" s="9">
        <f t="shared" si="0"/>
        <v>857.6612100000002</v>
      </c>
      <c r="F11" s="10">
        <f t="shared" si="4"/>
        <v>0.25947207017949997</v>
      </c>
      <c r="G11" s="11">
        <f t="shared" si="5"/>
        <v>854.4162105384999</v>
      </c>
      <c r="H11" s="15">
        <f t="shared" si="7"/>
        <v>0.08611667626498</v>
      </c>
      <c r="I11" s="14">
        <f t="shared" si="6"/>
        <v>953.05008638482</v>
      </c>
    </row>
    <row r="12" spans="1:9" ht="12.75" customHeight="1">
      <c r="A12">
        <v>7</v>
      </c>
      <c r="B12" s="6">
        <f t="shared" si="1"/>
        <v>0.09214484360352859</v>
      </c>
      <c r="C12" s="7">
        <f t="shared" si="2"/>
        <v>1283.7381232423431</v>
      </c>
      <c r="D12" s="8">
        <f t="shared" si="3"/>
        <v>0.07504535587500002</v>
      </c>
      <c r="E12" s="9">
        <f t="shared" si="0"/>
        <v>900.5442705000003</v>
      </c>
      <c r="F12" s="10">
        <f t="shared" si="4"/>
        <v>0.27763511509206495</v>
      </c>
      <c r="G12" s="11">
        <f t="shared" si="5"/>
        <v>908.9053452761949</v>
      </c>
      <c r="H12" s="15">
        <f t="shared" si="7"/>
        <v>0.09214484360352859</v>
      </c>
      <c r="I12" s="14">
        <f t="shared" si="6"/>
        <v>1007.3035924317574</v>
      </c>
    </row>
    <row r="13" spans="1:9" ht="12.75" customHeight="1">
      <c r="A13">
        <v>8</v>
      </c>
      <c r="B13" s="6">
        <f t="shared" si="1"/>
        <v>0.0985949826557756</v>
      </c>
      <c r="C13" s="7">
        <f t="shared" si="2"/>
        <v>1361.1397918693071</v>
      </c>
      <c r="D13" s="8">
        <f t="shared" si="3"/>
        <v>0.07879762366875002</v>
      </c>
      <c r="E13" s="9">
        <f t="shared" si="0"/>
        <v>945.5714840250002</v>
      </c>
      <c r="F13" s="10">
        <f t="shared" si="4"/>
        <v>0.2970695731485095</v>
      </c>
      <c r="G13" s="11">
        <f t="shared" si="5"/>
        <v>967.2087194455286</v>
      </c>
      <c r="H13" s="15">
        <f t="shared" si="7"/>
        <v>0.0985949826557756</v>
      </c>
      <c r="I13" s="14">
        <f t="shared" si="6"/>
        <v>1065.3548439019805</v>
      </c>
    </row>
    <row r="14" spans="1:9" ht="12.75" customHeight="1">
      <c r="A14">
        <v>9</v>
      </c>
      <c r="B14" s="6">
        <f t="shared" si="1"/>
        <v>0.1054966314416799</v>
      </c>
      <c r="C14" s="7">
        <f t="shared" si="2"/>
        <v>1443.9595773001588</v>
      </c>
      <c r="D14" s="8">
        <f t="shared" si="3"/>
        <v>0.08273750485218753</v>
      </c>
      <c r="E14" s="9">
        <f t="shared" si="0"/>
        <v>992.8500582262504</v>
      </c>
      <c r="F14" s="10">
        <f t="shared" si="4"/>
        <v>0.3178644432689052</v>
      </c>
      <c r="G14" s="11">
        <f t="shared" si="5"/>
        <v>1029.5933298067155</v>
      </c>
      <c r="H14" s="15">
        <f t="shared" si="7"/>
        <v>0.1054966314416799</v>
      </c>
      <c r="I14" s="14">
        <f t="shared" si="6"/>
        <v>1127.4696829751192</v>
      </c>
    </row>
    <row r="15" spans="1:9" ht="12.75" customHeight="1">
      <c r="A15">
        <v>10</v>
      </c>
      <c r="B15" s="6">
        <f t="shared" si="1"/>
        <v>0.11288139564259748</v>
      </c>
      <c r="C15" s="7">
        <f t="shared" si="2"/>
        <v>1532.57674771117</v>
      </c>
      <c r="D15" s="8">
        <f t="shared" si="3"/>
        <v>0.08687438009479691</v>
      </c>
      <c r="E15" s="9">
        <f t="shared" si="0"/>
        <v>1042.492561137563</v>
      </c>
      <c r="F15" s="10">
        <f t="shared" si="4"/>
        <v>0.34011495429772853</v>
      </c>
      <c r="G15" s="11">
        <f t="shared" si="5"/>
        <v>1096.3448628931856</v>
      </c>
      <c r="H15" s="15">
        <f t="shared" si="7"/>
        <v>0.11288139564259748</v>
      </c>
      <c r="I15" s="14">
        <f t="shared" si="6"/>
        <v>1193.9325607833773</v>
      </c>
    </row>
    <row r="16" spans="1:9" ht="12.75" customHeight="1">
      <c r="A16">
        <v>11</v>
      </c>
      <c r="B16" s="6">
        <f t="shared" si="1"/>
        <v>0.1207830933375793</v>
      </c>
      <c r="C16" s="7">
        <f t="shared" si="2"/>
        <v>1627.3971200509516</v>
      </c>
      <c r="D16" s="8">
        <f t="shared" si="3"/>
        <v>0.09121809909953675</v>
      </c>
      <c r="E16" s="9">
        <f t="shared" si="0"/>
        <v>1094.617189194441</v>
      </c>
      <c r="F16" s="10">
        <f t="shared" si="4"/>
        <v>0.3639230010985695</v>
      </c>
      <c r="G16" s="11">
        <f t="shared" si="5"/>
        <v>1167.7690032957084</v>
      </c>
      <c r="H16" s="15">
        <f t="shared" si="7"/>
        <v>0.1207830933375793</v>
      </c>
      <c r="I16" s="14">
        <f t="shared" si="6"/>
        <v>1265.0478400382137</v>
      </c>
    </row>
    <row r="17" spans="1:9" ht="12.75" customHeight="1">
      <c r="A17">
        <v>12</v>
      </c>
      <c r="B17" s="6">
        <f t="shared" si="1"/>
        <v>0.12923790987120987</v>
      </c>
      <c r="C17" s="7">
        <f t="shared" si="2"/>
        <v>1728.8549184545184</v>
      </c>
      <c r="D17" s="8">
        <f t="shared" si="3"/>
        <v>0.09577900405451359</v>
      </c>
      <c r="E17" s="9">
        <f t="shared" si="0"/>
        <v>1149.348048654163</v>
      </c>
      <c r="F17" s="10">
        <f t="shared" si="4"/>
        <v>0.3893976111754694</v>
      </c>
      <c r="G17" s="11">
        <f t="shared" si="5"/>
        <v>1244.192833526408</v>
      </c>
      <c r="H17" s="15">
        <f t="shared" si="7"/>
        <v>0.12923790987120987</v>
      </c>
      <c r="I17" s="14">
        <f t="shared" si="6"/>
        <v>1341.1411888408888</v>
      </c>
    </row>
    <row r="18" spans="1:9" ht="12.75" customHeight="1">
      <c r="A18">
        <v>13</v>
      </c>
      <c r="B18" s="6">
        <f t="shared" si="1"/>
        <v>0.13828456356219457</v>
      </c>
      <c r="C18" s="7">
        <f t="shared" si="2"/>
        <v>1837.4147627463349</v>
      </c>
      <c r="D18" s="8">
        <f t="shared" si="3"/>
        <v>0.10056795425723927</v>
      </c>
      <c r="E18" s="9">
        <f t="shared" si="0"/>
        <v>1206.8154510868712</v>
      </c>
      <c r="F18" s="10">
        <f t="shared" si="4"/>
        <v>0.4166554439577522</v>
      </c>
      <c r="G18" s="11">
        <f t="shared" si="5"/>
        <v>1325.9663318732566</v>
      </c>
      <c r="H18" s="15">
        <f t="shared" si="7"/>
        <v>0.13828456356219457</v>
      </c>
      <c r="I18" s="14">
        <f t="shared" si="6"/>
        <v>1422.561072059751</v>
      </c>
    </row>
    <row r="19" spans="1:9" ht="12.75" customHeight="1">
      <c r="A19">
        <v>14</v>
      </c>
      <c r="B19" s="6">
        <f t="shared" si="1"/>
        <v>0.1479644830115482</v>
      </c>
      <c r="C19" s="7">
        <f t="shared" si="2"/>
        <v>1953.5737961385782</v>
      </c>
      <c r="D19" s="8">
        <f t="shared" si="3"/>
        <v>0.10559635197010124</v>
      </c>
      <c r="E19" s="9">
        <f t="shared" si="0"/>
        <v>1267.1562236412149</v>
      </c>
      <c r="F19" s="10">
        <f t="shared" si="4"/>
        <v>0.4458213250347949</v>
      </c>
      <c r="G19" s="11">
        <f t="shared" si="5"/>
        <v>1413.4639751043846</v>
      </c>
      <c r="H19" s="15">
        <f t="shared" si="7"/>
        <v>0.1479644830115482</v>
      </c>
      <c r="I19" s="14">
        <f t="shared" si="6"/>
        <v>1509.6803471039336</v>
      </c>
    </row>
    <row r="20" spans="1:9" ht="12.75" customHeight="1">
      <c r="A20">
        <v>15</v>
      </c>
      <c r="B20" s="6">
        <f t="shared" si="1"/>
        <v>0.15832199682235656</v>
      </c>
      <c r="C20" s="7">
        <f t="shared" si="2"/>
        <v>2077.8639618682787</v>
      </c>
      <c r="D20" s="8">
        <f t="shared" si="3"/>
        <v>0.1108761695686063</v>
      </c>
      <c r="E20" s="9">
        <f t="shared" si="0"/>
        <v>1330.5140348232756</v>
      </c>
      <c r="F20" s="10">
        <f t="shared" si="4"/>
        <v>0.4770288177872305</v>
      </c>
      <c r="G20" s="11">
        <f t="shared" si="5"/>
        <v>1507.0864533616914</v>
      </c>
      <c r="H20" s="15">
        <f t="shared" si="7"/>
        <v>0.15832199682235656</v>
      </c>
      <c r="I20" s="14">
        <f t="shared" si="6"/>
        <v>1602.8979714012091</v>
      </c>
    </row>
    <row r="21" spans="1:9" ht="12.75" customHeight="1">
      <c r="A21">
        <v>16</v>
      </c>
      <c r="B21" s="6">
        <f t="shared" si="1"/>
        <v>0.16940453659992152</v>
      </c>
      <c r="C21" s="7">
        <f t="shared" si="2"/>
        <v>2210.854439199058</v>
      </c>
      <c r="D21" s="8">
        <f t="shared" si="3"/>
        <v>0.11641997804703662</v>
      </c>
      <c r="E21" s="9">
        <f t="shared" si="0"/>
        <v>1397.0397365644394</v>
      </c>
      <c r="F21" s="10">
        <f t="shared" si="4"/>
        <v>0.5104208350323366</v>
      </c>
      <c r="G21" s="11">
        <f t="shared" si="5"/>
        <v>1607.2625050970098</v>
      </c>
      <c r="H21" s="15">
        <f t="shared" si="7"/>
        <v>0.16940453659992152</v>
      </c>
      <c r="I21" s="14">
        <f t="shared" si="6"/>
        <v>1702.6408293992938</v>
      </c>
    </row>
    <row r="22" spans="1:9" ht="12.75" customHeight="1">
      <c r="A22">
        <v>17</v>
      </c>
      <c r="B22" s="6">
        <f t="shared" si="1"/>
        <v>0.18126285416191604</v>
      </c>
      <c r="C22" s="7">
        <f t="shared" si="2"/>
        <v>2353.1542499429925</v>
      </c>
      <c r="D22" s="8">
        <f t="shared" si="3"/>
        <v>0.12224097694938844</v>
      </c>
      <c r="E22" s="9">
        <f t="shared" si="0"/>
        <v>1466.8917233926613</v>
      </c>
      <c r="F22" s="10">
        <f t="shared" si="4"/>
        <v>0.5461502934846002</v>
      </c>
      <c r="G22" s="11">
        <f t="shared" si="5"/>
        <v>1714.4508804538007</v>
      </c>
      <c r="H22" s="15">
        <f t="shared" si="7"/>
        <v>0.18126285416191604</v>
      </c>
      <c r="I22" s="14">
        <f t="shared" si="6"/>
        <v>1809.3656874572443</v>
      </c>
    </row>
    <row r="23" spans="1:9" ht="12.75" customHeight="1">
      <c r="A23">
        <v>18</v>
      </c>
      <c r="B23" s="6">
        <f t="shared" si="1"/>
        <v>0.19395125395325016</v>
      </c>
      <c r="C23" s="7">
        <f t="shared" si="2"/>
        <v>2505.415047439002</v>
      </c>
      <c r="D23" s="8">
        <f t="shared" si="3"/>
        <v>0.12835302579685787</v>
      </c>
      <c r="E23" s="9">
        <f t="shared" si="0"/>
        <v>1540.2363095622943</v>
      </c>
      <c r="F23" s="10">
        <f t="shared" si="4"/>
        <v>0.5843808140285223</v>
      </c>
      <c r="G23" s="11">
        <f t="shared" si="5"/>
        <v>1829.1424420855667</v>
      </c>
      <c r="H23" s="15">
        <f t="shared" si="7"/>
        <v>0.19395125395325016</v>
      </c>
      <c r="I23" s="14">
        <f t="shared" si="6"/>
        <v>1923.5612855792515</v>
      </c>
    </row>
    <row r="24" spans="1:9" ht="12.75" customHeight="1">
      <c r="A24">
        <v>19</v>
      </c>
      <c r="B24" s="6">
        <f t="shared" si="1"/>
        <v>0.20752784172997768</v>
      </c>
      <c r="C24" s="7">
        <f t="shared" si="2"/>
        <v>2668.3341007597323</v>
      </c>
      <c r="D24" s="8">
        <f t="shared" si="3"/>
        <v>0.13477067708670076</v>
      </c>
      <c r="E24" s="9">
        <f t="shared" si="0"/>
        <v>1617.2481250404091</v>
      </c>
      <c r="F24" s="10">
        <f t="shared" si="4"/>
        <v>0.6252874710105188</v>
      </c>
      <c r="G24" s="11">
        <f t="shared" si="5"/>
        <v>1951.8624130315566</v>
      </c>
      <c r="H24" s="15">
        <f t="shared" si="7"/>
        <v>0.20752784172997768</v>
      </c>
      <c r="I24" s="14">
        <f t="shared" si="6"/>
        <v>2045.7505755697991</v>
      </c>
    </row>
    <row r="25" spans="1:9" ht="12.75" customHeight="1">
      <c r="A25">
        <v>20</v>
      </c>
      <c r="B25" s="6">
        <f t="shared" si="1"/>
        <v>0.2220547906510761</v>
      </c>
      <c r="C25" s="7">
        <f t="shared" si="2"/>
        <v>2842.657487812913</v>
      </c>
      <c r="D25" s="8">
        <f t="shared" si="3"/>
        <v>0.1415092109410358</v>
      </c>
      <c r="E25" s="9">
        <f t="shared" si="0"/>
        <v>1698.1105312924296</v>
      </c>
      <c r="F25" s="10">
        <f t="shared" si="4"/>
        <v>0.6690575939812552</v>
      </c>
      <c r="G25" s="11">
        <f t="shared" si="5"/>
        <v>2083.1727819437656</v>
      </c>
      <c r="H25" s="15">
        <f t="shared" si="7"/>
        <v>0.2220547906510761</v>
      </c>
      <c r="I25" s="14">
        <f t="shared" si="6"/>
        <v>2176.493115859685</v>
      </c>
    </row>
    <row r="26" spans="1:9" ht="12.75" customHeight="1">
      <c r="A26">
        <v>21</v>
      </c>
      <c r="B26" s="6">
        <f t="shared" si="1"/>
        <v>0.23759862599665144</v>
      </c>
      <c r="C26" s="7">
        <f t="shared" si="2"/>
        <v>3029.183511959817</v>
      </c>
      <c r="D26" s="8">
        <f t="shared" si="3"/>
        <v>0.1485846714880876</v>
      </c>
      <c r="E26" s="9">
        <f t="shared" si="0"/>
        <v>1783.0160578570512</v>
      </c>
      <c r="F26" s="10">
        <f t="shared" si="4"/>
        <v>0.715891625559943</v>
      </c>
      <c r="G26" s="11">
        <f t="shared" si="5"/>
        <v>2223.674876679829</v>
      </c>
      <c r="H26" s="15">
        <f t="shared" si="7"/>
        <v>0.23759862599665144</v>
      </c>
      <c r="I26" s="14">
        <f t="shared" si="6"/>
        <v>2316.387633969863</v>
      </c>
    </row>
    <row r="27" spans="1:9" ht="12.75" customHeight="1">
      <c r="A27">
        <v>22</v>
      </c>
      <c r="B27" s="6">
        <f t="shared" si="1"/>
        <v>0.25423052981641703</v>
      </c>
      <c r="C27" s="7">
        <f t="shared" si="2"/>
        <v>3228.7663577970043</v>
      </c>
      <c r="D27" s="8">
        <f t="shared" si="3"/>
        <v>0.156013905062492</v>
      </c>
      <c r="E27" s="9">
        <f t="shared" si="0"/>
        <v>1872.166860749904</v>
      </c>
      <c r="F27" s="10">
        <f t="shared" si="4"/>
        <v>0.7660040393491391</v>
      </c>
      <c r="G27" s="11">
        <f t="shared" si="5"/>
        <v>2374.012118047417</v>
      </c>
      <c r="H27" s="15">
        <f t="shared" si="7"/>
        <v>0.25423052981641703</v>
      </c>
      <c r="I27" s="14">
        <f t="shared" si="6"/>
        <v>2466.0747683477534</v>
      </c>
    </row>
    <row r="28" spans="1:9" ht="12.75" customHeight="1">
      <c r="A28">
        <v>23</v>
      </c>
      <c r="B28" s="6">
        <f t="shared" si="1"/>
        <v>0.2720266669035662</v>
      </c>
      <c r="C28" s="7">
        <f t="shared" si="2"/>
        <v>3442.320002842794</v>
      </c>
      <c r="D28" s="8">
        <f t="shared" si="3"/>
        <v>0.1638146003156166</v>
      </c>
      <c r="E28" s="9">
        <f t="shared" si="0"/>
        <v>1965.775203787399</v>
      </c>
      <c r="F28" s="10">
        <f t="shared" si="4"/>
        <v>0.8196243221035788</v>
      </c>
      <c r="G28" s="11">
        <f t="shared" si="5"/>
        <v>2534.8729663107365</v>
      </c>
      <c r="H28" s="15">
        <f t="shared" si="7"/>
        <v>0.2720266669035662</v>
      </c>
      <c r="I28" s="14">
        <f t="shared" si="6"/>
        <v>2626.240002132096</v>
      </c>
    </row>
    <row r="29" spans="1:9" ht="12.75" customHeight="1">
      <c r="A29">
        <v>24</v>
      </c>
      <c r="B29" s="6">
        <f t="shared" si="1"/>
        <v>0.29106853358681584</v>
      </c>
      <c r="C29" s="7">
        <f t="shared" si="2"/>
        <v>3670.82240304179</v>
      </c>
      <c r="D29" s="8">
        <f t="shared" si="3"/>
        <v>0.17200533033139742</v>
      </c>
      <c r="E29" s="9">
        <f t="shared" si="0"/>
        <v>2064.063963976769</v>
      </c>
      <c r="F29" s="10">
        <f t="shared" si="4"/>
        <v>0.8769980246508293</v>
      </c>
      <c r="G29" s="11">
        <f t="shared" si="5"/>
        <v>2706.994073952488</v>
      </c>
      <c r="H29" s="15">
        <f t="shared" si="7"/>
        <v>0.29106853358681584</v>
      </c>
      <c r="I29" s="14">
        <f t="shared" si="6"/>
        <v>2797.6168022813426</v>
      </c>
    </row>
    <row r="30" spans="1:9" ht="12.75" customHeight="1">
      <c r="A30">
        <v>25</v>
      </c>
      <c r="B30" s="6">
        <f t="shared" si="1"/>
        <v>0.31144333093789295</v>
      </c>
      <c r="C30" s="7">
        <f t="shared" si="2"/>
        <v>3915.3199712547153</v>
      </c>
      <c r="D30" s="8">
        <f t="shared" si="3"/>
        <v>0.1806055968479673</v>
      </c>
      <c r="E30" s="9">
        <f t="shared" si="0"/>
        <v>2167.2671621756076</v>
      </c>
      <c r="F30" s="10">
        <f t="shared" si="4"/>
        <v>0.9383878863763874</v>
      </c>
      <c r="G30" s="11">
        <f t="shared" si="5"/>
        <v>2891.163659129162</v>
      </c>
      <c r="H30" s="15">
        <f t="shared" si="7"/>
        <v>0.31144333093789295</v>
      </c>
      <c r="I30" s="14">
        <f t="shared" si="6"/>
        <v>2980.9899784410363</v>
      </c>
    </row>
    <row r="31" spans="2:9" ht="12.75" customHeight="1">
      <c r="B31" s="6"/>
      <c r="C31" s="7"/>
      <c r="D31" s="8"/>
      <c r="E31" s="9"/>
      <c r="F31" s="10"/>
      <c r="G31" s="11"/>
      <c r="H31" s="17"/>
      <c r="I31" s="14"/>
    </row>
    <row r="32" spans="1:9" ht="12.75" customHeight="1">
      <c r="A32" t="s">
        <v>9</v>
      </c>
      <c r="B32" s="6"/>
      <c r="C32" s="7">
        <f>SUM(C6:C31)</f>
        <v>51051.89098917922</v>
      </c>
      <c r="D32" s="8"/>
      <c r="E32" s="9">
        <f>SUM(E6:E31)</f>
        <v>32072.61040568775</v>
      </c>
      <c r="F32" s="10"/>
      <c r="G32" s="11">
        <f>SUM(G6:G31)</f>
        <v>37003.215932402905</v>
      </c>
      <c r="H32" s="15"/>
      <c r="I32" s="14">
        <f>SUM(I6:I30)</f>
        <v>39401.41824188442</v>
      </c>
    </row>
    <row r="34" spans="1:9" ht="12.75" customHeight="1">
      <c r="A34" t="s">
        <v>10</v>
      </c>
      <c r="C34" s="2">
        <v>0</v>
      </c>
      <c r="E34" s="2">
        <v>20000</v>
      </c>
      <c r="G34" s="2">
        <v>25000</v>
      </c>
      <c r="I34" s="13">
        <v>20000</v>
      </c>
    </row>
    <row r="36" spans="1:9" s="3" customFormat="1" ht="12.75" customHeight="1">
      <c r="A36" s="3" t="s">
        <v>11</v>
      </c>
      <c r="B36" s="4"/>
      <c r="C36" s="5">
        <f>SUM(C32:C34)</f>
        <v>51051.89098917922</v>
      </c>
      <c r="D36" s="4"/>
      <c r="E36" s="5">
        <f>SUM(E32:E34)</f>
        <v>52072.61040568775</v>
      </c>
      <c r="F36" s="4"/>
      <c r="G36" s="5">
        <f>SUM(G32:G34)</f>
        <v>62003.215932402905</v>
      </c>
      <c r="H36" s="4"/>
      <c r="I36" s="12">
        <f>SUM(I32:I34)</f>
        <v>59401.41824188442</v>
      </c>
    </row>
  </sheetData>
  <sheetProtection/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>
    <oddHeader>&amp;C&amp;A</oddHeader>
    <oddFooter>&amp;CSeite &amp;P</oddFooter>
  </headerFooter>
  <ignoredErrors>
    <ignoredError sqref="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Richter</dc:creator>
  <cp:keywords/>
  <dc:description/>
  <cp:lastModifiedBy>richter</cp:lastModifiedBy>
  <dcterms:created xsi:type="dcterms:W3CDTF">2012-10-22T21:29:57Z</dcterms:created>
  <dcterms:modified xsi:type="dcterms:W3CDTF">2014-01-22T11:42:19Z</dcterms:modified>
  <cp:category/>
  <cp:version/>
  <cp:contentType/>
  <cp:contentStatus/>
  <cp:revision>13</cp:revision>
</cp:coreProperties>
</file>