
<file path=[Content_Types].xml><?xml version="1.0" encoding="utf-8"?>
<Types xmlns="http://schemas.openxmlformats.org/package/2006/content-types">
  <Default Extension="xml" ContentType="application/xml"/>
  <Default Extension="rels" ContentType="application/vnd.openxmlformats-package.relationships+xml"/>
  <Default Extension="jpg" ContentType="image/jpg"/>
  <Default Extension="png" ContentType="image/png"/>
  <Default Extension="bmp" ContentType="image/bmp"/>
  <Default Extension="gif" ContentType="image/gif"/>
  <Default Extension="tif" ContentType="image/tif"/>
  <Default Extension="pdf" ContentType="application/pdf"/>
  <Default Extension="mov" ContentType="application/movie"/>
  <Default Extension="bin" ContentType="application/vnd.openxmlformats-officedocument.wordprocessingml.printerSettings"/>
  <Default Extension="vml" ContentType="application/vnd.openxmlformats-officedocument.vmlDrawing"/>
  <Default Extension="xlsx" ContentType="application/vnd.openxmlformats-officedocument.spreadsheetml.sheet"/>
  <Override PartName="/docProps/core.xml" ContentType="application/vnd.openxmlformats-package.core-properties+xml"/>
  <Override PartName="/docProps/app.xml" ContentType="application/vnd.openxmlformats-officedocument.extended-properties+xml"/>
  <Override PartName="/xl/workbook.xml" ContentType="application/vnd.openxmlformats-officedocument.spreadsheetml.sheet.main+xml"/>
  <Override PartName="/xl/sharedStrings.xml" ContentType="application/vnd.openxmlformats-officedocument.spreadsheetml.sharedStrings+xml"/>
  <Override PartName="/xl/styles.xml" ContentType="application/vnd.openxmlformats-officedocument.spreadsheetml.styles+xml"/>
  <Override PartName="/xl/worksheets/sheet.xml" ContentType="application/vnd.openxmlformats-officedocument.spreadsheetml.worksheet+xml"/>
  <Override PartName="/xl/drawings/drawing.xml" ContentType="application/vnd.openxmlformats-officedocument.drawing+xml"/>
</Types>
</file>

<file path=_rels/.rels><?xml version="1.0" encoding="UTF-8" standalone="yes"?><Relationships xmlns="http://schemas.openxmlformats.org/package/2006/relationships"><Relationship Id="rId1" Type="http://schemas.openxmlformats.org/package/2006/relationships/metadata/core-properties" Target="docProps/core.xml"/><Relationship Id="rId2" Type="http://schemas.openxmlformats.org/officeDocument/2006/relationships/extended-properties" Target="docProps/app.xml"/><Relationship Id="rId3" Type="http://schemas.openxmlformats.org/officeDocument/2006/relationships/officeDocument" Target="xl/workbook.xml"/></Relationships>

</file>

<file path=xl/workbook.xml><?xml version="1.0" encoding="utf-8"?>
<workbook xmlns:r="http://schemas.openxmlformats.org/officeDocument/2006/relationships" xmlns="http://schemas.openxmlformats.org/spreadsheetml/2006/main">
  <workbookPr date1904="1"/>
  <bookViews>
    <workbookView xWindow="0" yWindow="40" windowWidth="15960" windowHeight="18080"/>
  </bookViews>
  <sheets>
    <sheet name="Schaltzeiten - Schaltzeiten Mul" sheetId="1" r:id="rId3"/>
  </sheets>
</workbook>
</file>

<file path=xl/sharedStrings.xml><?xml version="1.0" encoding="utf-8"?>
<sst xmlns="http://schemas.openxmlformats.org/spreadsheetml/2006/main" uniqueCount="37">
  <si>
    <t>Wiederholfrequenz Hz</t>
  </si>
  <si>
    <t>Reihen</t>
  </si>
  <si>
    <t>Dimmstufen</t>
  </si>
  <si>
    <t>Schaltzeit (f) in Hz</t>
  </si>
  <si>
    <t>Schaltzeit (t) in ms</t>
  </si>
  <si>
    <t>F_CPU Mhz</t>
  </si>
  <si>
    <t>F_CPU Hz</t>
  </si>
  <si>
    <t>Steptime (t) ms /1</t>
  </si>
  <si>
    <t>/8 Steptime (t)</t>
  </si>
  <si>
    <t>/64 Steptime (t)</t>
  </si>
  <si>
    <t>/256 Steptime (t)</t>
  </si>
  <si>
    <t>/1024 Steptime (t)</t>
  </si>
  <si>
    <t>Needed steps /1</t>
  </si>
  <si>
    <t>/8</t>
  </si>
  <si>
    <t>/64</t>
  </si>
  <si>
    <t>/256</t>
  </si>
  <si>
    <t>/1024</t>
  </si>
  <si>
    <t>Zeit 8-Bit OV /1 ms</t>
  </si>
  <si>
    <t>Count OV /0 8bit</t>
  </si>
  <si>
    <t>Zeit 8-Bit OV /8 ms</t>
  </si>
  <si>
    <t>Count OV /8 8bit</t>
  </si>
  <si>
    <t>Zeit 8-Bit OV /64 ms</t>
  </si>
  <si>
    <t>Count OV /64 8bit</t>
  </si>
  <si>
    <t>Zeit 8-Bit OV /256 ms</t>
  </si>
  <si>
    <t>Count OV /256 8bit</t>
  </si>
  <si>
    <t>Zeit 8-Bit OV /1024 ms</t>
  </si>
  <si>
    <t>Count OV /1024 8bit</t>
  </si>
  <si>
    <t>Zeit 16bit OV /0 ms</t>
  </si>
  <si>
    <t>Count OV /0 16bit</t>
  </si>
  <si>
    <t>Zeit 8bit OV /16 ms</t>
  </si>
  <si>
    <t>Count OV /8 16bit</t>
  </si>
  <si>
    <t>Zeit 16bit OV /64 ms</t>
  </si>
  <si>
    <t>Count OV /64 16bit</t>
  </si>
  <si>
    <t>Zeit 16bit OV /256 ms</t>
  </si>
  <si>
    <t>Count OV /256 16bit</t>
  </si>
  <si>
    <t>Zeit 16bit OV /1024 ms</t>
  </si>
  <si>
    <t>Count OV /1024 16bit</t>
  </si>
</sst>
</file>

<file path=xl/styles.xml><?xml version="1.0" encoding="utf-8"?>
<styleSheet xmlns="http://schemas.openxmlformats.org/spreadsheetml/2006/main">
  <numFmts count="1">
    <numFmt numFmtId="0" formatCode="General"/>
  </numFmts>
  <fonts count="7">
    <font>
      <sz val="12"/>
      <color indexed="8"/>
      <name val="Verdana"/>
    </font>
    <font>
      <sz val="11"/>
      <color indexed="8"/>
      <name val="Helvetica"/>
    </font>
    <font>
      <sz val="10"/>
      <color indexed="8"/>
      <name val="Helvetica"/>
    </font>
    <font>
      <sz val="12"/>
      <color indexed="8"/>
      <name val="Helvetica"/>
    </font>
    <font>
      <b val="1"/>
      <sz val="10"/>
      <color indexed="8"/>
      <name val="Helvetica"/>
    </font>
    <font>
      <sz val="10"/>
      <color indexed="15"/>
      <name val="Helvetica"/>
    </font>
    <font>
      <b val="1"/>
      <sz val="10"/>
      <color indexed="17"/>
      <name val="Helvetica"/>
    </font>
  </fonts>
  <fills count="11">
    <fill>
      <patternFill patternType="none"/>
    </fill>
    <fill>
      <patternFill patternType="gray125"/>
    </fill>
    <fill>
      <patternFill patternType="solid">
        <fgColor indexed="9"/>
        <bgColor auto="1"/>
      </patternFill>
    </fill>
    <fill>
      <patternFill patternType="solid">
        <fgColor indexed="10"/>
        <bgColor auto="1"/>
      </patternFill>
    </fill>
    <fill>
      <patternFill patternType="solid">
        <fgColor indexed="11"/>
        <bgColor auto="1"/>
      </patternFill>
    </fill>
    <fill>
      <patternFill patternType="solid">
        <fgColor indexed="12"/>
        <bgColor auto="1"/>
      </patternFill>
    </fill>
    <fill>
      <patternFill patternType="solid">
        <fgColor indexed="16"/>
        <bgColor auto="1"/>
      </patternFill>
    </fill>
    <fill>
      <patternFill patternType="solid">
        <fgColor indexed="18"/>
        <bgColor auto="1"/>
      </patternFill>
    </fill>
    <fill>
      <patternFill patternType="solid">
        <fgColor indexed="20"/>
        <bgColor auto="1"/>
      </patternFill>
    </fill>
    <fill>
      <patternFill patternType="solid">
        <fgColor indexed="21"/>
        <bgColor auto="1"/>
      </patternFill>
    </fill>
    <fill>
      <patternFill patternType="solid">
        <fgColor indexed="23"/>
        <bgColor auto="1"/>
      </patternFill>
    </fill>
  </fills>
  <borders count="2">
    <border>
      <left/>
      <right/>
      <top/>
      <bottom/>
      <diagonal/>
    </border>
    <border>
      <left style="thin">
        <color indexed="8"/>
      </left>
      <right style="thin">
        <color indexed="8"/>
      </right>
      <top style="thin">
        <color indexed="8"/>
      </top>
      <bottom style="thin">
        <color indexed="8"/>
      </bottom>
      <diagonal/>
    </border>
  </borders>
  <cellStyleXfs count="1">
    <xf numFmtId="0" fontId="0" applyNumberFormat="0" applyFont="1" applyFill="0" applyBorder="0" applyAlignment="1" applyProtection="0">
      <alignment vertical="top" wrapText="1"/>
    </xf>
  </cellStyleXfs>
  <cellXfs count="12">
    <xf numFmtId="0" fontId="0" applyNumberFormat="0" applyFont="1" applyFill="0" applyBorder="0" applyAlignment="1" applyProtection="0">
      <alignment vertical="top" wrapText="1"/>
    </xf>
    <xf numFmtId="0" fontId="2" applyNumberFormat="1" applyFont="1" applyFill="0" applyBorder="0" applyAlignment="1" applyProtection="0">
      <alignment vertical="top" wrapText="1"/>
    </xf>
    <xf numFmtId="0" fontId="4" fillId="2" borderId="1" applyNumberFormat="1" applyFont="1" applyFill="1" applyBorder="1" applyAlignment="1" applyProtection="0">
      <alignment vertical="top" wrapText="1"/>
    </xf>
    <xf numFmtId="0" fontId="2" borderId="1" applyNumberFormat="1" applyFont="1" applyFill="0" applyBorder="1" applyAlignment="1" applyProtection="0">
      <alignment vertical="top" wrapText="1"/>
    </xf>
    <xf numFmtId="0" fontId="2" fillId="3" borderId="1" applyNumberFormat="1" applyFont="1" applyFill="1" applyBorder="1" applyAlignment="1" applyProtection="0">
      <alignment vertical="top" wrapText="1"/>
    </xf>
    <xf numFmtId="0" fontId="2" fillId="4" borderId="1" applyNumberFormat="1" applyFont="1" applyFill="1" applyBorder="1" applyAlignment="1" applyProtection="0">
      <alignment vertical="top" wrapText="1"/>
    </xf>
    <xf numFmtId="0" fontId="2" fillId="5" borderId="1" applyNumberFormat="1" applyFont="1" applyFill="1" applyBorder="1" applyAlignment="1" applyProtection="0">
      <alignment vertical="top" wrapText="1"/>
    </xf>
    <xf numFmtId="0" fontId="5" fillId="6" borderId="1" applyNumberFormat="1" applyFont="1" applyFill="1" applyBorder="1" applyAlignment="1" applyProtection="0">
      <alignment vertical="top" wrapText="1"/>
    </xf>
    <xf numFmtId="0" fontId="6" fillId="7" borderId="1" applyNumberFormat="1" applyFont="1" applyFill="1" applyBorder="1" applyAlignment="1" applyProtection="0">
      <alignment vertical="top" wrapText="1"/>
    </xf>
    <xf numFmtId="0" fontId="5" fillId="8" borderId="1" applyNumberFormat="1" applyFont="1" applyFill="1" applyBorder="1" applyAlignment="1" applyProtection="0">
      <alignment vertical="top" wrapText="1"/>
    </xf>
    <xf numFmtId="0" fontId="6" fillId="9" borderId="1" applyNumberFormat="1" applyFont="1" applyFill="1" applyBorder="1" applyAlignment="1" applyProtection="0">
      <alignment vertical="top" wrapText="1"/>
    </xf>
    <xf numFmtId="0" fontId="2" fillId="10" borderId="1" applyNumberFormat="1" applyFont="1" applyFill="1" applyBorder="1" applyAlignment="1" applyProtection="0">
      <alignment vertical="top" wrapText="1"/>
    </xf>
  </cellXfs>
  <cellStyles count="1">
    <cellStyle name="Normal" xfId="0" builtinId="0"/>
  </cellStyles>
  <dxfs count="3">
    <dxf>
      <font>
        <color rgb="ff000000"/>
      </font>
      <fill>
        <patternFill patternType="solid">
          <fgColor indexed="13"/>
          <bgColor indexed="14"/>
        </patternFill>
      </fill>
    </dxf>
    <dxf>
      <font>
        <b val="1"/>
        <color rgb="ffffe061"/>
      </font>
      <fill>
        <patternFill patternType="solid">
          <fgColor indexed="13"/>
          <bgColor indexed="17"/>
        </patternFill>
      </fill>
    </dxf>
    <dxf>
      <font>
        <b val="1"/>
        <color rgb="ff000000"/>
      </font>
      <fill>
        <patternFill patternType="solid">
          <fgColor indexed="13"/>
          <bgColor indexed="22"/>
        </patternFill>
      </fill>
    </dxf>
  </dxfs>
  <tableStyles count="0"/>
  <colors>
    <indexedColors>
      <rgbColor rgb="ff000000"/>
      <rgbColor rgb="ffffffff"/>
      <rgbColor rgb="ffff0000"/>
      <rgbColor rgb="ff00ff00"/>
      <rgbColor rgb="ff0000ff"/>
      <rgbColor rgb="ffffff00"/>
      <rgbColor rgb="ffff00ff"/>
      <rgbColor rgb="ff00ffff"/>
      <rgbColor rgb="ff000000"/>
      <rgbColor rgb="ffbdc0bf"/>
      <rgbColor rgb="ff63b2de"/>
      <rgbColor rgb="ff7f7f7f"/>
      <rgbColor rgb="ff578625"/>
      <rgbColor rgb="00000000"/>
      <rgbColor rgb="e5afe489"/>
      <rgbColor rgb="fffefefe"/>
      <rgbColor rgb="ffad1915"/>
      <rgbColor rgb="ffff5f5d"/>
      <rgbColor rgb="ffce222b"/>
      <rgbColor rgb="ffffe061"/>
      <rgbColor rgb="ffd17e14"/>
      <rgbColor rgb="ffec9f2e"/>
      <rgbColor rgb="ffffc071"/>
      <rgbColor rgb="fff4f4f4"/>
    </indexedColors>
  </colors>
</styleSheet>
</file>

<file path=xl/_rels/workbook.xml.rels><?xml version="1.0" encoding="UTF-8" standalone="yes"?><Relationships xmlns="http://schemas.openxmlformats.org/package/2006/relationships"><Relationship Id="rId1" Type="http://schemas.openxmlformats.org/officeDocument/2006/relationships/sharedStrings" Target="sharedStrings.xml"/><Relationship Id="rId2" Type="http://schemas.openxmlformats.org/officeDocument/2006/relationships/styles" Target="styles.xml"/><Relationship Id="rId3" Type="http://schemas.openxmlformats.org/officeDocument/2006/relationships/worksheet" Target="worksheets/sheet.xml"/></Relationships>

</file>

<file path=xl/drawings/drawing.xml><?xml version="1.0" encoding="utf-8"?>
<xdr:wsDr xmlns:r="http://schemas.openxmlformats.org/officeDocument/2006/relationships" xmlns:a="http://schemas.openxmlformats.org/drawingml/2006/main" xmlns:xdr="http://schemas.openxmlformats.org/drawingml/2006/spreadsheetDrawing">
  <xdr:twoCellAnchor>
    <xdr:from>
      <xdr:col>0</xdr:col>
      <xdr:colOff>2222</xdr:colOff>
      <xdr:row>0</xdr:row>
      <xdr:rowOff>381000</xdr:rowOff>
    </xdr:from>
    <xdr:to>
      <xdr:col>3</xdr:col>
      <xdr:colOff>16257</xdr:colOff>
      <xdr:row>1</xdr:row>
      <xdr:rowOff>40005</xdr:rowOff>
    </xdr:to>
    <xdr:sp>
      <xdr:nvSpPr>
        <xdr:cNvPr id="2" name="Shape 2"/>
        <xdr:cNvSpPr/>
      </xdr:nvSpPr>
      <xdr:spPr>
        <a:xfrm>
          <a:off x="-19156" y="380999"/>
          <a:ext cx="4043785" cy="306706"/>
        </a:xfrm>
        <a:custGeom>
          <a:avLst/>
          <a:gdLst/>
          <a:ahLst/>
          <a:cxnLst>
            <a:cxn ang="0">
              <a:pos x="wd2" y="hd2"/>
            </a:cxn>
            <a:cxn ang="5400000">
              <a:pos x="wd2" y="hd2"/>
            </a:cxn>
            <a:cxn ang="10800000">
              <a:pos x="wd2" y="hd2"/>
            </a:cxn>
            <a:cxn ang="16200000">
              <a:pos x="wd2" y="hd2"/>
            </a:cxn>
          </a:cxnLst>
          <a:rect l="0" t="0" r="r" b="b"/>
          <a:pathLst>
            <a:path w="21600" h="21600" fill="norm" stroke="1" extrusionOk="0">
              <a:moveTo>
                <a:pt x="0" y="0"/>
              </a:moveTo>
              <a:lnTo>
                <a:pt x="21599" y="0"/>
              </a:lnTo>
              <a:lnTo>
                <a:pt x="21599" y="21599"/>
              </a:lnTo>
              <a:lnTo>
                <a:pt x="0" y="21599"/>
              </a:lnTo>
              <a:close/>
            </a:path>
          </a:pathLst>
        </a:custGeom>
        <a:noFill/>
        <a:ln>
          <a:noFill/>
        </a:ln>
        <a:effectLst/>
        <a:extLst>
          <a:ext uri="{C572A759-6A51-4108-AA02-DFA0A04FC94B}">
            <ma14:wrappingTextBoxFlag xmlns:ma14="http://schemas.microsoft.com/office/mac/drawingml/2011/main" val="1"/>
          </a:ext>
        </a:extLst>
      </xdr:spPr>
      <xdr:style>
        <a:lnRef idx="1">
          <a:schemeClr val="accent1"/>
        </a:lnRef>
        <a:fillRef idx="3">
          <a:schemeClr val="accent1"/>
        </a:fillRef>
        <a:effectRef idx="2">
          <a:schemeClr val="accent1"/>
        </a:effectRef>
        <a:fontRef idx="minor">
          <a:schemeClr val="tx1"/>
        </a:fontRef>
      </xdr:style>
      <xdr:txBody>
        <a:bodyPr rot="0" spcFirstLastPara="1" vertOverflow="overflow" horzOverflow="overflow" vert="horz" wrap="square" lIns="50800" tIns="50800" rIns="50800" bIns="50800" numCol="1" spcCol="38100" rtlCol="0" anchor="t" upright="0">
          <a:prstTxWarp prst="textNoShape"/>
          <a:noAutofit/>
        </a:bodyPr>
        <a:lstStyle>
          <a:defPPr>
            <a:defRPr>
              <a:solidFill>
                <a:srgbClr val="000000"/>
              </a:solidFill>
            </a:defRPr>
          </a:defPPr>
          <a:lvl1pPr>
            <a:defRPr>
              <a:solidFill>
                <a:srgbClr val="000000"/>
              </a:solidFill>
            </a:defRPr>
          </a:lvl1pPr>
          <a:lvl2pPr>
            <a:defRPr>
              <a:solidFill>
                <a:srgbClr val="000000"/>
              </a:solidFill>
            </a:defRPr>
          </a:lvl2pPr>
          <a:lvl3pPr>
            <a:defRPr>
              <a:solidFill>
                <a:srgbClr val="000000"/>
              </a:solidFill>
            </a:defRPr>
          </a:lvl3pPr>
          <a:lvl4pPr>
            <a:defRPr>
              <a:solidFill>
                <a:srgbClr val="000000"/>
              </a:solidFill>
            </a:defRPr>
          </a:lvl4pPr>
          <a:lvl5pPr>
            <a:defRPr>
              <a:solidFill>
                <a:srgbClr val="000000"/>
              </a:solidFill>
            </a:defRPr>
          </a:lvl5pPr>
          <a:lvl6pPr>
            <a:defRPr>
              <a:solidFill>
                <a:srgbClr val="000000"/>
              </a:solidFill>
            </a:defRPr>
          </a:lvl6pPr>
          <a:lvl7pPr>
            <a:defRPr>
              <a:solidFill>
                <a:srgbClr val="000000"/>
              </a:solidFill>
            </a:defRPr>
          </a:lvl7pPr>
          <a:lvl8pPr>
            <a:defRPr>
              <a:solidFill>
                <a:srgbClr val="000000"/>
              </a:solidFill>
            </a:defRPr>
          </a:lvl8pPr>
          <a:lvl9pPr>
            <a:defRPr>
              <a:solidFill>
                <a:srgbClr val="000000"/>
              </a:solidFill>
            </a:defRPr>
          </a:lvl9pPr>
        </a:lstStyle>
        <a:p>
          <a:pPr marL="0" marR="0" lvl="0" indent="0" algn="l" defTabSz="457200">
            <a:lnSpc>
              <a:spcPct val="100000"/>
            </a:lnSpc>
            <a:spcBef>
              <a:spcPts val="0"/>
            </a:spcBef>
            <a:spcAft>
              <a:spcPts val="0"/>
            </a:spcAft>
            <a:buClrTx/>
            <a:buSzTx/>
            <a:buFontTx/>
            <a:buNone/>
            <a:defRPr>
              <a:solidFill>
                <a:srgbClr val="000000"/>
              </a:solidFill>
            </a:defRPr>
          </a:pPr>
          <a:r>
            <a:rPr b="0" baseline="0" cap="none" i="0" strike="noStrike" sz="1100" u="none">
              <a:solidFill>
                <a:srgbClr val="000000"/>
              </a:solidFill>
              <a:latin typeface="Helvetica"/>
              <a:ea typeface="Helvetica"/>
              <a:cs typeface="Helvetica"/>
              <a:sym typeface="Helvetica"/>
            </a:rPr>
            <a:t>Präferenzen der Matrix</a:t>
          </a:r>
          <a:endParaRPr>
            <a:solidFill>
              <a:srgbClr val="000000"/>
            </a:solidFill>
          </a:endParaRPr>
        </a:p>
      </xdr:txBody>
    </xdr:sp>
    <xdr:clientData/>
  </xdr:twoCellAnchor>
  <xdr:twoCellAnchor>
    <xdr:from>
      <xdr:col>4</xdr:col>
      <xdr:colOff>1209953</xdr:colOff>
      <xdr:row>0</xdr:row>
      <xdr:rowOff>375920</xdr:rowOff>
    </xdr:from>
    <xdr:to>
      <xdr:col>7</xdr:col>
      <xdr:colOff>66025</xdr:colOff>
      <xdr:row>1</xdr:row>
      <xdr:rowOff>34925</xdr:rowOff>
    </xdr:to>
    <xdr:sp>
      <xdr:nvSpPr>
        <xdr:cNvPr id="3" name="Shape 3"/>
        <xdr:cNvSpPr/>
      </xdr:nvSpPr>
      <xdr:spPr>
        <a:xfrm>
          <a:off x="6482079" y="375920"/>
          <a:ext cx="1775208" cy="306705"/>
        </a:xfrm>
        <a:custGeom>
          <a:avLst/>
          <a:gdLst/>
          <a:ahLst/>
          <a:cxnLst>
            <a:cxn ang="0">
              <a:pos x="wd2" y="hd2"/>
            </a:cxn>
            <a:cxn ang="5400000">
              <a:pos x="wd2" y="hd2"/>
            </a:cxn>
            <a:cxn ang="10800000">
              <a:pos x="wd2" y="hd2"/>
            </a:cxn>
            <a:cxn ang="16200000">
              <a:pos x="wd2" y="hd2"/>
            </a:cxn>
          </a:cxnLst>
          <a:rect l="0" t="0" r="r" b="b"/>
          <a:pathLst>
            <a:path w="21600" h="21600" fill="norm" stroke="1" extrusionOk="0">
              <a:moveTo>
                <a:pt x="0" y="0"/>
              </a:moveTo>
              <a:lnTo>
                <a:pt x="21600" y="0"/>
              </a:lnTo>
              <a:lnTo>
                <a:pt x="21600" y="21599"/>
              </a:lnTo>
              <a:lnTo>
                <a:pt x="0" y="21599"/>
              </a:lnTo>
              <a:close/>
            </a:path>
          </a:pathLst>
        </a:custGeom>
        <a:noFill/>
        <a:ln>
          <a:noFill/>
        </a:ln>
        <a:effectLst/>
        <a:extLst>
          <a:ext uri="{C572A759-6A51-4108-AA02-DFA0A04FC94B}">
            <ma14:wrappingTextBoxFlag xmlns:ma14="http://schemas.microsoft.com/office/mac/drawingml/2011/main" val="1"/>
          </a:ext>
        </a:extLst>
      </xdr:spPr>
      <xdr:style>
        <a:lnRef idx="1">
          <a:schemeClr val="accent1"/>
        </a:lnRef>
        <a:fillRef idx="3">
          <a:schemeClr val="accent1"/>
        </a:fillRef>
        <a:effectRef idx="2">
          <a:schemeClr val="accent1"/>
        </a:effectRef>
        <a:fontRef idx="minor">
          <a:schemeClr val="tx1"/>
        </a:fontRef>
      </xdr:style>
      <xdr:txBody>
        <a:bodyPr rot="0" spcFirstLastPara="1" vertOverflow="overflow" horzOverflow="overflow" vert="horz" wrap="square" lIns="50800" tIns="50800" rIns="50800" bIns="50800" numCol="1" spcCol="38100" rtlCol="0" anchor="t" upright="0">
          <a:prstTxWarp prst="textNoShape"/>
          <a:noAutofit/>
        </a:bodyPr>
        <a:lstStyle>
          <a:defPPr>
            <a:defRPr>
              <a:solidFill>
                <a:srgbClr val="000000"/>
              </a:solidFill>
            </a:defRPr>
          </a:defPPr>
          <a:lvl1pPr>
            <a:defRPr>
              <a:solidFill>
                <a:srgbClr val="000000"/>
              </a:solidFill>
            </a:defRPr>
          </a:lvl1pPr>
          <a:lvl2pPr>
            <a:defRPr>
              <a:solidFill>
                <a:srgbClr val="000000"/>
              </a:solidFill>
            </a:defRPr>
          </a:lvl2pPr>
          <a:lvl3pPr>
            <a:defRPr>
              <a:solidFill>
                <a:srgbClr val="000000"/>
              </a:solidFill>
            </a:defRPr>
          </a:lvl3pPr>
          <a:lvl4pPr>
            <a:defRPr>
              <a:solidFill>
                <a:srgbClr val="000000"/>
              </a:solidFill>
            </a:defRPr>
          </a:lvl4pPr>
          <a:lvl5pPr>
            <a:defRPr>
              <a:solidFill>
                <a:srgbClr val="000000"/>
              </a:solidFill>
            </a:defRPr>
          </a:lvl5pPr>
          <a:lvl6pPr>
            <a:defRPr>
              <a:solidFill>
                <a:srgbClr val="000000"/>
              </a:solidFill>
            </a:defRPr>
          </a:lvl6pPr>
          <a:lvl7pPr>
            <a:defRPr>
              <a:solidFill>
                <a:srgbClr val="000000"/>
              </a:solidFill>
            </a:defRPr>
          </a:lvl7pPr>
          <a:lvl8pPr>
            <a:defRPr>
              <a:solidFill>
                <a:srgbClr val="000000"/>
              </a:solidFill>
            </a:defRPr>
          </a:lvl8pPr>
          <a:lvl9pPr>
            <a:defRPr>
              <a:solidFill>
                <a:srgbClr val="000000"/>
              </a:solidFill>
            </a:defRPr>
          </a:lvl9pPr>
        </a:lstStyle>
        <a:p>
          <a:pPr marL="0" marR="0" lvl="0" indent="0" algn="l" defTabSz="457200">
            <a:lnSpc>
              <a:spcPct val="100000"/>
            </a:lnSpc>
            <a:spcBef>
              <a:spcPts val="0"/>
            </a:spcBef>
            <a:spcAft>
              <a:spcPts val="0"/>
            </a:spcAft>
            <a:buClrTx/>
            <a:buSzTx/>
            <a:buFontTx/>
            <a:buNone/>
            <a:defRPr>
              <a:solidFill>
                <a:srgbClr val="000000"/>
              </a:solidFill>
            </a:defRPr>
          </a:pPr>
          <a:r>
            <a:rPr b="0" baseline="0" cap="none" i="0" strike="noStrike" sz="1100" u="none">
              <a:solidFill>
                <a:srgbClr val="000000"/>
              </a:solidFill>
              <a:latin typeface="Helvetica"/>
              <a:ea typeface="Helvetica"/>
              <a:cs typeface="Helvetica"/>
              <a:sym typeface="Helvetica"/>
            </a:rPr>
            <a:t>CPU Eigenschaften</a:t>
          </a:r>
          <a:endParaRPr>
            <a:solidFill>
              <a:srgbClr val="000000"/>
            </a:solidFill>
          </a:endParaRPr>
        </a:p>
      </xdr:txBody>
    </xdr:sp>
    <xdr:clientData/>
  </xdr:twoCellAnchor>
  <xdr:twoCellAnchor>
    <xdr:from>
      <xdr:col>7</xdr:col>
      <xdr:colOff>2778</xdr:colOff>
      <xdr:row>0</xdr:row>
      <xdr:rowOff>375920</xdr:rowOff>
    </xdr:from>
    <xdr:to>
      <xdr:col>12</xdr:col>
      <xdr:colOff>12050</xdr:colOff>
      <xdr:row>1</xdr:row>
      <xdr:rowOff>34925</xdr:rowOff>
    </xdr:to>
    <xdr:sp>
      <xdr:nvSpPr>
        <xdr:cNvPr id="4" name="Shape 4"/>
        <xdr:cNvSpPr/>
      </xdr:nvSpPr>
      <xdr:spPr>
        <a:xfrm>
          <a:off x="8194040" y="375920"/>
          <a:ext cx="6232272" cy="306705"/>
        </a:xfrm>
        <a:custGeom>
          <a:avLst/>
          <a:gdLst/>
          <a:ahLst/>
          <a:cxnLst>
            <a:cxn ang="0">
              <a:pos x="wd2" y="hd2"/>
            </a:cxn>
            <a:cxn ang="5400000">
              <a:pos x="wd2" y="hd2"/>
            </a:cxn>
            <a:cxn ang="10800000">
              <a:pos x="wd2" y="hd2"/>
            </a:cxn>
            <a:cxn ang="16200000">
              <a:pos x="wd2" y="hd2"/>
            </a:cxn>
          </a:cxnLst>
          <a:rect l="0" t="0" r="r" b="b"/>
          <a:pathLst>
            <a:path w="21600" h="21600" fill="norm" stroke="1" extrusionOk="0">
              <a:moveTo>
                <a:pt x="0" y="0"/>
              </a:moveTo>
              <a:lnTo>
                <a:pt x="21600" y="0"/>
              </a:lnTo>
              <a:lnTo>
                <a:pt x="21600" y="21599"/>
              </a:lnTo>
              <a:lnTo>
                <a:pt x="0" y="21599"/>
              </a:lnTo>
              <a:close/>
            </a:path>
          </a:pathLst>
        </a:custGeom>
        <a:noFill/>
        <a:ln>
          <a:noFill/>
        </a:ln>
        <a:effectLst/>
        <a:extLst>
          <a:ext uri="{C572A759-6A51-4108-AA02-DFA0A04FC94B}">
            <ma14:wrappingTextBoxFlag xmlns:ma14="http://schemas.microsoft.com/office/mac/drawingml/2011/main" val="1"/>
          </a:ext>
        </a:extLst>
      </xdr:spPr>
      <xdr:style>
        <a:lnRef idx="1">
          <a:schemeClr val="accent1"/>
        </a:lnRef>
        <a:fillRef idx="3">
          <a:schemeClr val="accent1"/>
        </a:fillRef>
        <a:effectRef idx="2">
          <a:schemeClr val="accent1"/>
        </a:effectRef>
        <a:fontRef idx="minor">
          <a:schemeClr val="tx1"/>
        </a:fontRef>
      </xdr:style>
      <xdr:txBody>
        <a:bodyPr rot="0" spcFirstLastPara="1" vertOverflow="overflow" horzOverflow="overflow" vert="horz" wrap="square" lIns="50800" tIns="50800" rIns="50800" bIns="50800" numCol="1" spcCol="38100" rtlCol="0" anchor="t" upright="0">
          <a:prstTxWarp prst="textNoShape"/>
          <a:noAutofit/>
        </a:bodyPr>
        <a:lstStyle>
          <a:defPPr>
            <a:defRPr>
              <a:solidFill>
                <a:srgbClr val="000000"/>
              </a:solidFill>
            </a:defRPr>
          </a:defPPr>
          <a:lvl1pPr>
            <a:defRPr>
              <a:solidFill>
                <a:srgbClr val="000000"/>
              </a:solidFill>
            </a:defRPr>
          </a:lvl1pPr>
          <a:lvl2pPr>
            <a:defRPr>
              <a:solidFill>
                <a:srgbClr val="000000"/>
              </a:solidFill>
            </a:defRPr>
          </a:lvl2pPr>
          <a:lvl3pPr>
            <a:defRPr>
              <a:solidFill>
                <a:srgbClr val="000000"/>
              </a:solidFill>
            </a:defRPr>
          </a:lvl3pPr>
          <a:lvl4pPr>
            <a:defRPr>
              <a:solidFill>
                <a:srgbClr val="000000"/>
              </a:solidFill>
            </a:defRPr>
          </a:lvl4pPr>
          <a:lvl5pPr>
            <a:defRPr>
              <a:solidFill>
                <a:srgbClr val="000000"/>
              </a:solidFill>
            </a:defRPr>
          </a:lvl5pPr>
          <a:lvl6pPr>
            <a:defRPr>
              <a:solidFill>
                <a:srgbClr val="000000"/>
              </a:solidFill>
            </a:defRPr>
          </a:lvl6pPr>
          <a:lvl7pPr>
            <a:defRPr>
              <a:solidFill>
                <a:srgbClr val="000000"/>
              </a:solidFill>
            </a:defRPr>
          </a:lvl7pPr>
          <a:lvl8pPr>
            <a:defRPr>
              <a:solidFill>
                <a:srgbClr val="000000"/>
              </a:solidFill>
            </a:defRPr>
          </a:lvl8pPr>
          <a:lvl9pPr>
            <a:defRPr>
              <a:solidFill>
                <a:srgbClr val="000000"/>
              </a:solidFill>
            </a:defRPr>
          </a:lvl9pPr>
        </a:lstStyle>
        <a:p>
          <a:pPr marL="0" marR="0" lvl="0" indent="0" algn="l" defTabSz="457200">
            <a:lnSpc>
              <a:spcPct val="100000"/>
            </a:lnSpc>
            <a:spcBef>
              <a:spcPts val="0"/>
            </a:spcBef>
            <a:spcAft>
              <a:spcPts val="0"/>
            </a:spcAft>
            <a:buClrTx/>
            <a:buSzTx/>
            <a:buFontTx/>
            <a:buNone/>
            <a:defRPr>
              <a:solidFill>
                <a:srgbClr val="000000"/>
              </a:solidFill>
            </a:defRPr>
          </a:pPr>
          <a:r>
            <a:rPr b="0" baseline="0" cap="none" i="0" strike="noStrike" sz="1100" u="none">
              <a:solidFill>
                <a:srgbClr val="000000"/>
              </a:solidFill>
              <a:latin typeface="Helvetica"/>
              <a:ea typeface="Helvetica"/>
              <a:cs typeface="Helvetica"/>
              <a:sym typeface="Helvetica"/>
            </a:rPr>
            <a:t>Zeit in ms, welche de µC benötigt um einen Zähler weiter zu schalten</a:t>
          </a:r>
          <a:endParaRPr>
            <a:solidFill>
              <a:srgbClr val="000000"/>
            </a:solidFill>
          </a:endParaRPr>
        </a:p>
      </xdr:txBody>
    </xdr:sp>
    <xdr:clientData/>
  </xdr:twoCellAnchor>
  <xdr:twoCellAnchor>
    <xdr:from>
      <xdr:col>3</xdr:col>
      <xdr:colOff>11072</xdr:colOff>
      <xdr:row>0</xdr:row>
      <xdr:rowOff>375920</xdr:rowOff>
    </xdr:from>
    <xdr:to>
      <xdr:col>5</xdr:col>
      <xdr:colOff>3453</xdr:colOff>
      <xdr:row>1</xdr:row>
      <xdr:rowOff>34925</xdr:rowOff>
    </xdr:to>
    <xdr:sp>
      <xdr:nvSpPr>
        <xdr:cNvPr id="5" name="Shape 5"/>
        <xdr:cNvSpPr/>
      </xdr:nvSpPr>
      <xdr:spPr>
        <a:xfrm>
          <a:off x="4038600" y="375920"/>
          <a:ext cx="2481581" cy="306705"/>
        </a:xfrm>
        <a:custGeom>
          <a:avLst/>
          <a:gdLst/>
          <a:ahLst/>
          <a:cxnLst>
            <a:cxn ang="0">
              <a:pos x="wd2" y="hd2"/>
            </a:cxn>
            <a:cxn ang="5400000">
              <a:pos x="wd2" y="hd2"/>
            </a:cxn>
            <a:cxn ang="10800000">
              <a:pos x="wd2" y="hd2"/>
            </a:cxn>
            <a:cxn ang="16200000">
              <a:pos x="wd2" y="hd2"/>
            </a:cxn>
          </a:cxnLst>
          <a:rect l="0" t="0" r="r" b="b"/>
          <a:pathLst>
            <a:path w="21600" h="21600" fill="norm" stroke="1" extrusionOk="0">
              <a:moveTo>
                <a:pt x="0" y="0"/>
              </a:moveTo>
              <a:lnTo>
                <a:pt x="21599" y="0"/>
              </a:lnTo>
              <a:lnTo>
                <a:pt x="21599" y="21599"/>
              </a:lnTo>
              <a:lnTo>
                <a:pt x="0" y="21599"/>
              </a:lnTo>
              <a:close/>
            </a:path>
          </a:pathLst>
        </a:custGeom>
        <a:noFill/>
        <a:ln>
          <a:noFill/>
        </a:ln>
        <a:effectLst/>
        <a:extLst>
          <a:ext uri="{C572A759-6A51-4108-AA02-DFA0A04FC94B}">
            <ma14:wrappingTextBoxFlag xmlns:ma14="http://schemas.microsoft.com/office/mac/drawingml/2011/main" val="1"/>
          </a:ext>
        </a:extLst>
      </xdr:spPr>
      <xdr:style>
        <a:lnRef idx="1">
          <a:schemeClr val="accent1"/>
        </a:lnRef>
        <a:fillRef idx="3">
          <a:schemeClr val="accent1"/>
        </a:fillRef>
        <a:effectRef idx="2">
          <a:schemeClr val="accent1"/>
        </a:effectRef>
        <a:fontRef idx="minor">
          <a:schemeClr val="tx1"/>
        </a:fontRef>
      </xdr:style>
      <xdr:txBody>
        <a:bodyPr rot="0" spcFirstLastPara="1" vertOverflow="overflow" horzOverflow="overflow" vert="horz" wrap="square" lIns="50800" tIns="50800" rIns="50800" bIns="50800" numCol="1" spcCol="38100" rtlCol="0" anchor="t" upright="0">
          <a:prstTxWarp prst="textNoShape"/>
          <a:noAutofit/>
        </a:bodyPr>
        <a:lstStyle>
          <a:defPPr>
            <a:defRPr>
              <a:solidFill>
                <a:srgbClr val="000000"/>
              </a:solidFill>
            </a:defRPr>
          </a:defPPr>
          <a:lvl1pPr>
            <a:defRPr>
              <a:solidFill>
                <a:srgbClr val="000000"/>
              </a:solidFill>
            </a:defRPr>
          </a:lvl1pPr>
          <a:lvl2pPr>
            <a:defRPr>
              <a:solidFill>
                <a:srgbClr val="000000"/>
              </a:solidFill>
            </a:defRPr>
          </a:lvl2pPr>
          <a:lvl3pPr>
            <a:defRPr>
              <a:solidFill>
                <a:srgbClr val="000000"/>
              </a:solidFill>
            </a:defRPr>
          </a:lvl3pPr>
          <a:lvl4pPr>
            <a:defRPr>
              <a:solidFill>
                <a:srgbClr val="000000"/>
              </a:solidFill>
            </a:defRPr>
          </a:lvl4pPr>
          <a:lvl5pPr>
            <a:defRPr>
              <a:solidFill>
                <a:srgbClr val="000000"/>
              </a:solidFill>
            </a:defRPr>
          </a:lvl5pPr>
          <a:lvl6pPr>
            <a:defRPr>
              <a:solidFill>
                <a:srgbClr val="000000"/>
              </a:solidFill>
            </a:defRPr>
          </a:lvl6pPr>
          <a:lvl7pPr>
            <a:defRPr>
              <a:solidFill>
                <a:srgbClr val="000000"/>
              </a:solidFill>
            </a:defRPr>
          </a:lvl7pPr>
          <a:lvl8pPr>
            <a:defRPr>
              <a:solidFill>
                <a:srgbClr val="000000"/>
              </a:solidFill>
            </a:defRPr>
          </a:lvl8pPr>
          <a:lvl9pPr>
            <a:defRPr>
              <a:solidFill>
                <a:srgbClr val="000000"/>
              </a:solidFill>
            </a:defRPr>
          </a:lvl9pPr>
        </a:lstStyle>
        <a:p>
          <a:pPr marL="0" marR="0" lvl="0" indent="0" algn="l" defTabSz="457200">
            <a:lnSpc>
              <a:spcPct val="100000"/>
            </a:lnSpc>
            <a:spcBef>
              <a:spcPts val="0"/>
            </a:spcBef>
            <a:spcAft>
              <a:spcPts val="0"/>
            </a:spcAft>
            <a:buClrTx/>
            <a:buSzTx/>
            <a:buFontTx/>
            <a:buNone/>
            <a:defRPr>
              <a:solidFill>
                <a:srgbClr val="000000"/>
              </a:solidFill>
            </a:defRPr>
          </a:pPr>
          <a:r>
            <a:rPr b="0" baseline="0" cap="none" i="0" strike="noStrike" sz="1100" u="none">
              <a:solidFill>
                <a:srgbClr val="000000"/>
              </a:solidFill>
              <a:latin typeface="Helvetica"/>
              <a:ea typeface="Helvetica"/>
              <a:cs typeface="Helvetica"/>
              <a:sym typeface="Helvetica"/>
            </a:rPr>
            <a:t>Benötigte Zeit bis zum Umschalten</a:t>
          </a:r>
          <a:endParaRPr>
            <a:solidFill>
              <a:srgbClr val="000000"/>
            </a:solidFill>
          </a:endParaRPr>
        </a:p>
      </xdr:txBody>
    </xdr:sp>
    <xdr:clientData/>
  </xdr:twoCellAnchor>
  <xdr:twoCellAnchor>
    <xdr:from>
      <xdr:col>11</xdr:col>
      <xdr:colOff>1218550</xdr:colOff>
      <xdr:row>0</xdr:row>
      <xdr:rowOff>375920</xdr:rowOff>
    </xdr:from>
    <xdr:to>
      <xdr:col>16</xdr:col>
      <xdr:colOff>1227822</xdr:colOff>
      <xdr:row>1</xdr:row>
      <xdr:rowOff>34925</xdr:rowOff>
    </xdr:to>
    <xdr:sp>
      <xdr:nvSpPr>
        <xdr:cNvPr id="6" name="Shape 6"/>
        <xdr:cNvSpPr/>
      </xdr:nvSpPr>
      <xdr:spPr>
        <a:xfrm>
          <a:off x="14388211" y="375920"/>
          <a:ext cx="6232273" cy="306705"/>
        </a:xfrm>
        <a:custGeom>
          <a:avLst/>
          <a:gdLst/>
          <a:ahLst/>
          <a:cxnLst>
            <a:cxn ang="0">
              <a:pos x="wd2" y="hd2"/>
            </a:cxn>
            <a:cxn ang="5400000">
              <a:pos x="wd2" y="hd2"/>
            </a:cxn>
            <a:cxn ang="10800000">
              <a:pos x="wd2" y="hd2"/>
            </a:cxn>
            <a:cxn ang="16200000">
              <a:pos x="wd2" y="hd2"/>
            </a:cxn>
          </a:cxnLst>
          <a:rect l="0" t="0" r="r" b="b"/>
          <a:pathLst>
            <a:path w="21600" h="21600" fill="norm" stroke="1" extrusionOk="0">
              <a:moveTo>
                <a:pt x="0" y="0"/>
              </a:moveTo>
              <a:lnTo>
                <a:pt x="21600" y="0"/>
              </a:lnTo>
              <a:lnTo>
                <a:pt x="21600" y="21599"/>
              </a:lnTo>
              <a:lnTo>
                <a:pt x="0" y="21599"/>
              </a:lnTo>
              <a:close/>
            </a:path>
          </a:pathLst>
        </a:custGeom>
        <a:noFill/>
        <a:ln>
          <a:noFill/>
        </a:ln>
        <a:effectLst/>
        <a:extLst>
          <a:ext uri="{C572A759-6A51-4108-AA02-DFA0A04FC94B}">
            <ma14:wrappingTextBoxFlag xmlns:ma14="http://schemas.microsoft.com/office/mac/drawingml/2011/main" val="1"/>
          </a:ext>
        </a:extLst>
      </xdr:spPr>
      <xdr:style>
        <a:lnRef idx="1">
          <a:schemeClr val="accent1"/>
        </a:lnRef>
        <a:fillRef idx="3">
          <a:schemeClr val="accent1"/>
        </a:fillRef>
        <a:effectRef idx="2">
          <a:schemeClr val="accent1"/>
        </a:effectRef>
        <a:fontRef idx="minor">
          <a:schemeClr val="tx1"/>
        </a:fontRef>
      </xdr:style>
      <xdr:txBody>
        <a:bodyPr rot="0" spcFirstLastPara="1" vertOverflow="overflow" horzOverflow="overflow" vert="horz" wrap="square" lIns="50800" tIns="50800" rIns="50800" bIns="50800" numCol="1" spcCol="38100" rtlCol="0" anchor="t" upright="0">
          <a:prstTxWarp prst="textNoShape"/>
          <a:noAutofit/>
        </a:bodyPr>
        <a:lstStyle>
          <a:defPPr>
            <a:defRPr>
              <a:solidFill>
                <a:srgbClr val="000000"/>
              </a:solidFill>
            </a:defRPr>
          </a:defPPr>
          <a:lvl1pPr>
            <a:defRPr>
              <a:solidFill>
                <a:srgbClr val="000000"/>
              </a:solidFill>
            </a:defRPr>
          </a:lvl1pPr>
          <a:lvl2pPr>
            <a:defRPr>
              <a:solidFill>
                <a:srgbClr val="000000"/>
              </a:solidFill>
            </a:defRPr>
          </a:lvl2pPr>
          <a:lvl3pPr>
            <a:defRPr>
              <a:solidFill>
                <a:srgbClr val="000000"/>
              </a:solidFill>
            </a:defRPr>
          </a:lvl3pPr>
          <a:lvl4pPr>
            <a:defRPr>
              <a:solidFill>
                <a:srgbClr val="000000"/>
              </a:solidFill>
            </a:defRPr>
          </a:lvl4pPr>
          <a:lvl5pPr>
            <a:defRPr>
              <a:solidFill>
                <a:srgbClr val="000000"/>
              </a:solidFill>
            </a:defRPr>
          </a:lvl5pPr>
          <a:lvl6pPr>
            <a:defRPr>
              <a:solidFill>
                <a:srgbClr val="000000"/>
              </a:solidFill>
            </a:defRPr>
          </a:lvl6pPr>
          <a:lvl7pPr>
            <a:defRPr>
              <a:solidFill>
                <a:srgbClr val="000000"/>
              </a:solidFill>
            </a:defRPr>
          </a:lvl7pPr>
          <a:lvl8pPr>
            <a:defRPr>
              <a:solidFill>
                <a:srgbClr val="000000"/>
              </a:solidFill>
            </a:defRPr>
          </a:lvl8pPr>
          <a:lvl9pPr>
            <a:defRPr>
              <a:solidFill>
                <a:srgbClr val="000000"/>
              </a:solidFill>
            </a:defRPr>
          </a:lvl9pPr>
        </a:lstStyle>
        <a:p>
          <a:pPr marL="0" marR="0" lvl="0" indent="0" algn="l" defTabSz="457200">
            <a:lnSpc>
              <a:spcPct val="100000"/>
            </a:lnSpc>
            <a:spcBef>
              <a:spcPts val="0"/>
            </a:spcBef>
            <a:spcAft>
              <a:spcPts val="0"/>
            </a:spcAft>
            <a:buClrTx/>
            <a:buSzTx/>
            <a:buFontTx/>
            <a:buNone/>
            <a:defRPr>
              <a:solidFill>
                <a:srgbClr val="000000"/>
              </a:solidFill>
            </a:defRPr>
          </a:pPr>
          <a:r>
            <a:rPr b="0" baseline="0" cap="none" i="0" strike="noStrike" sz="1100" u="none">
              <a:solidFill>
                <a:srgbClr val="000000"/>
              </a:solidFill>
              <a:latin typeface="Helvetica"/>
              <a:ea typeface="Helvetica"/>
              <a:cs typeface="Helvetica"/>
              <a:sym typeface="Helvetica"/>
            </a:rPr>
            <a:t>Benötigte Timer-Schritte bis zum weiterschalten der Reihe</a:t>
          </a:r>
          <a:endParaRPr>
            <a:solidFill>
              <a:srgbClr val="000000"/>
            </a:solidFill>
          </a:endParaRPr>
        </a:p>
      </xdr:txBody>
    </xdr:sp>
    <xdr:clientData/>
  </xdr:twoCellAnchor>
  <xdr:twoCellAnchor>
    <xdr:from>
      <xdr:col>16</xdr:col>
      <xdr:colOff>1189722</xdr:colOff>
      <xdr:row>0</xdr:row>
      <xdr:rowOff>375920</xdr:rowOff>
    </xdr:from>
    <xdr:to>
      <xdr:col>26</xdr:col>
      <xdr:colOff>1351753</xdr:colOff>
      <xdr:row>1</xdr:row>
      <xdr:rowOff>34925</xdr:rowOff>
    </xdr:to>
    <xdr:sp>
      <xdr:nvSpPr>
        <xdr:cNvPr id="7" name="Shape 7"/>
        <xdr:cNvSpPr/>
      </xdr:nvSpPr>
      <xdr:spPr>
        <a:xfrm>
          <a:off x="20582383" y="375919"/>
          <a:ext cx="13173340" cy="306706"/>
        </a:xfrm>
        <a:custGeom>
          <a:avLst/>
          <a:gdLst/>
          <a:ahLst/>
          <a:cxnLst>
            <a:cxn ang="0">
              <a:pos x="wd2" y="hd2"/>
            </a:cxn>
            <a:cxn ang="5400000">
              <a:pos x="wd2" y="hd2"/>
            </a:cxn>
            <a:cxn ang="10800000">
              <a:pos x="wd2" y="hd2"/>
            </a:cxn>
            <a:cxn ang="16200000">
              <a:pos x="wd2" y="hd2"/>
            </a:cxn>
          </a:cxnLst>
          <a:rect l="0" t="0" r="r" b="b"/>
          <a:pathLst>
            <a:path w="21600" h="21600" fill="norm" stroke="1" extrusionOk="0">
              <a:moveTo>
                <a:pt x="0" y="0"/>
              </a:moveTo>
              <a:lnTo>
                <a:pt x="21599" y="0"/>
              </a:lnTo>
              <a:lnTo>
                <a:pt x="21599" y="21599"/>
              </a:lnTo>
              <a:lnTo>
                <a:pt x="0" y="21599"/>
              </a:lnTo>
              <a:close/>
            </a:path>
          </a:pathLst>
        </a:custGeom>
        <a:noFill/>
        <a:ln>
          <a:noFill/>
        </a:ln>
        <a:effectLst/>
        <a:extLst>
          <a:ext uri="{C572A759-6A51-4108-AA02-DFA0A04FC94B}">
            <ma14:wrappingTextBoxFlag xmlns:ma14="http://schemas.microsoft.com/office/mac/drawingml/2011/main" val="1"/>
          </a:ext>
        </a:extLst>
      </xdr:spPr>
      <xdr:style>
        <a:lnRef idx="1">
          <a:schemeClr val="accent1"/>
        </a:lnRef>
        <a:fillRef idx="3">
          <a:schemeClr val="accent1"/>
        </a:fillRef>
        <a:effectRef idx="2">
          <a:schemeClr val="accent1"/>
        </a:effectRef>
        <a:fontRef idx="minor">
          <a:schemeClr val="tx1"/>
        </a:fontRef>
      </xdr:style>
      <xdr:txBody>
        <a:bodyPr rot="0" spcFirstLastPara="1" vertOverflow="overflow" horzOverflow="overflow" vert="horz" wrap="square" lIns="50800" tIns="50800" rIns="50800" bIns="50800" numCol="1" spcCol="38100" rtlCol="0" anchor="t" upright="0">
          <a:prstTxWarp prst="textNoShape"/>
          <a:noAutofit/>
        </a:bodyPr>
        <a:lstStyle>
          <a:defPPr>
            <a:defRPr>
              <a:solidFill>
                <a:srgbClr val="000000"/>
              </a:solidFill>
            </a:defRPr>
          </a:defPPr>
          <a:lvl1pPr>
            <a:defRPr>
              <a:solidFill>
                <a:srgbClr val="000000"/>
              </a:solidFill>
            </a:defRPr>
          </a:lvl1pPr>
          <a:lvl2pPr>
            <a:defRPr>
              <a:solidFill>
                <a:srgbClr val="000000"/>
              </a:solidFill>
            </a:defRPr>
          </a:lvl2pPr>
          <a:lvl3pPr>
            <a:defRPr>
              <a:solidFill>
                <a:srgbClr val="000000"/>
              </a:solidFill>
            </a:defRPr>
          </a:lvl3pPr>
          <a:lvl4pPr>
            <a:defRPr>
              <a:solidFill>
                <a:srgbClr val="000000"/>
              </a:solidFill>
            </a:defRPr>
          </a:lvl4pPr>
          <a:lvl5pPr>
            <a:defRPr>
              <a:solidFill>
                <a:srgbClr val="000000"/>
              </a:solidFill>
            </a:defRPr>
          </a:lvl5pPr>
          <a:lvl6pPr>
            <a:defRPr>
              <a:solidFill>
                <a:srgbClr val="000000"/>
              </a:solidFill>
            </a:defRPr>
          </a:lvl6pPr>
          <a:lvl7pPr>
            <a:defRPr>
              <a:solidFill>
                <a:srgbClr val="000000"/>
              </a:solidFill>
            </a:defRPr>
          </a:lvl7pPr>
          <a:lvl8pPr>
            <a:defRPr>
              <a:solidFill>
                <a:srgbClr val="000000"/>
              </a:solidFill>
            </a:defRPr>
          </a:lvl8pPr>
          <a:lvl9pPr>
            <a:defRPr>
              <a:solidFill>
                <a:srgbClr val="000000"/>
              </a:solidFill>
            </a:defRPr>
          </a:lvl9pPr>
        </a:lstStyle>
        <a:p>
          <a:pPr marL="0" marR="0" lvl="0" indent="0" algn="l" defTabSz="457200">
            <a:lnSpc>
              <a:spcPct val="100000"/>
            </a:lnSpc>
            <a:spcBef>
              <a:spcPts val="0"/>
            </a:spcBef>
            <a:spcAft>
              <a:spcPts val="0"/>
            </a:spcAft>
            <a:buClrTx/>
            <a:buSzTx/>
            <a:buFontTx/>
            <a:buNone/>
            <a:defRPr>
              <a:solidFill>
                <a:srgbClr val="000000"/>
              </a:solidFill>
            </a:defRPr>
          </a:pPr>
          <a:r>
            <a:rPr b="0" baseline="0" cap="none" i="0" strike="noStrike" sz="1100" u="none">
              <a:solidFill>
                <a:srgbClr val="000000"/>
              </a:solidFill>
              <a:latin typeface="Helvetica"/>
              <a:ea typeface="Helvetica"/>
              <a:cs typeface="Helvetica"/>
              <a:sym typeface="Helvetica"/>
            </a:rPr>
            <a:t>Zeit zwischen zwei Overflows / benötige Overflows bis zum schalten der nächsten Reihe bei 8-Bit Timern und verschiedenen Vorteilern</a:t>
          </a:r>
          <a:endParaRPr>
            <a:solidFill>
              <a:srgbClr val="000000"/>
            </a:solidFill>
          </a:endParaRPr>
        </a:p>
      </xdr:txBody>
    </xdr:sp>
    <xdr:clientData/>
  </xdr:twoCellAnchor>
  <xdr:twoCellAnchor>
    <xdr:from>
      <xdr:col>26</xdr:col>
      <xdr:colOff>1313653</xdr:colOff>
      <xdr:row>0</xdr:row>
      <xdr:rowOff>378777</xdr:rowOff>
    </xdr:from>
    <xdr:to>
      <xdr:col>37</xdr:col>
      <xdr:colOff>40337</xdr:colOff>
      <xdr:row>1</xdr:row>
      <xdr:rowOff>37782</xdr:rowOff>
    </xdr:to>
    <xdr:sp>
      <xdr:nvSpPr>
        <xdr:cNvPr id="8" name="Shape 8"/>
        <xdr:cNvSpPr/>
      </xdr:nvSpPr>
      <xdr:spPr>
        <a:xfrm>
          <a:off x="33717622" y="378777"/>
          <a:ext cx="13606031" cy="306706"/>
        </a:xfrm>
        <a:custGeom>
          <a:avLst/>
          <a:gdLst/>
          <a:ahLst/>
          <a:cxnLst>
            <a:cxn ang="0">
              <a:pos x="wd2" y="hd2"/>
            </a:cxn>
            <a:cxn ang="5400000">
              <a:pos x="wd2" y="hd2"/>
            </a:cxn>
            <a:cxn ang="10800000">
              <a:pos x="wd2" y="hd2"/>
            </a:cxn>
            <a:cxn ang="16200000">
              <a:pos x="wd2" y="hd2"/>
            </a:cxn>
          </a:cxnLst>
          <a:rect l="0" t="0" r="r" b="b"/>
          <a:pathLst>
            <a:path w="21600" h="21600" fill="norm" stroke="1" extrusionOk="0">
              <a:moveTo>
                <a:pt x="0" y="0"/>
              </a:moveTo>
              <a:lnTo>
                <a:pt x="21600" y="0"/>
              </a:lnTo>
              <a:lnTo>
                <a:pt x="21600" y="21599"/>
              </a:lnTo>
              <a:lnTo>
                <a:pt x="0" y="21599"/>
              </a:lnTo>
              <a:close/>
            </a:path>
          </a:pathLst>
        </a:custGeom>
        <a:noFill/>
        <a:ln>
          <a:noFill/>
        </a:ln>
        <a:effectLst/>
        <a:extLst>
          <a:ext uri="{C572A759-6A51-4108-AA02-DFA0A04FC94B}">
            <ma14:wrappingTextBoxFlag xmlns:ma14="http://schemas.microsoft.com/office/mac/drawingml/2011/main" val="1"/>
          </a:ext>
        </a:extLst>
      </xdr:spPr>
      <xdr:style>
        <a:lnRef idx="1">
          <a:schemeClr val="accent1"/>
        </a:lnRef>
        <a:fillRef idx="3">
          <a:schemeClr val="accent1"/>
        </a:fillRef>
        <a:effectRef idx="2">
          <a:schemeClr val="accent1"/>
        </a:effectRef>
        <a:fontRef idx="minor">
          <a:schemeClr val="tx1"/>
        </a:fontRef>
      </xdr:style>
      <xdr:txBody>
        <a:bodyPr rot="0" spcFirstLastPara="1" vertOverflow="overflow" horzOverflow="overflow" vert="horz" wrap="square" lIns="50800" tIns="50800" rIns="50800" bIns="50800" numCol="1" spcCol="38100" rtlCol="0" anchor="t" upright="0">
          <a:prstTxWarp prst="textNoShape"/>
          <a:noAutofit/>
        </a:bodyPr>
        <a:lstStyle>
          <a:defPPr>
            <a:defRPr>
              <a:solidFill>
                <a:srgbClr val="000000"/>
              </a:solidFill>
            </a:defRPr>
          </a:defPPr>
          <a:lvl1pPr>
            <a:defRPr>
              <a:solidFill>
                <a:srgbClr val="000000"/>
              </a:solidFill>
            </a:defRPr>
          </a:lvl1pPr>
          <a:lvl2pPr>
            <a:defRPr>
              <a:solidFill>
                <a:srgbClr val="000000"/>
              </a:solidFill>
            </a:defRPr>
          </a:lvl2pPr>
          <a:lvl3pPr>
            <a:defRPr>
              <a:solidFill>
                <a:srgbClr val="000000"/>
              </a:solidFill>
            </a:defRPr>
          </a:lvl3pPr>
          <a:lvl4pPr>
            <a:defRPr>
              <a:solidFill>
                <a:srgbClr val="000000"/>
              </a:solidFill>
            </a:defRPr>
          </a:lvl4pPr>
          <a:lvl5pPr>
            <a:defRPr>
              <a:solidFill>
                <a:srgbClr val="000000"/>
              </a:solidFill>
            </a:defRPr>
          </a:lvl5pPr>
          <a:lvl6pPr>
            <a:defRPr>
              <a:solidFill>
                <a:srgbClr val="000000"/>
              </a:solidFill>
            </a:defRPr>
          </a:lvl6pPr>
          <a:lvl7pPr>
            <a:defRPr>
              <a:solidFill>
                <a:srgbClr val="000000"/>
              </a:solidFill>
            </a:defRPr>
          </a:lvl7pPr>
          <a:lvl8pPr>
            <a:defRPr>
              <a:solidFill>
                <a:srgbClr val="000000"/>
              </a:solidFill>
            </a:defRPr>
          </a:lvl8pPr>
          <a:lvl9pPr>
            <a:defRPr>
              <a:solidFill>
                <a:srgbClr val="000000"/>
              </a:solidFill>
            </a:defRPr>
          </a:lvl9pPr>
        </a:lstStyle>
        <a:p>
          <a:pPr marL="0" marR="0" lvl="0" indent="0" algn="l" defTabSz="457200">
            <a:lnSpc>
              <a:spcPct val="100000"/>
            </a:lnSpc>
            <a:spcBef>
              <a:spcPts val="0"/>
            </a:spcBef>
            <a:spcAft>
              <a:spcPts val="0"/>
            </a:spcAft>
            <a:buClrTx/>
            <a:buSzTx/>
            <a:buFontTx/>
            <a:buNone/>
            <a:defRPr>
              <a:solidFill>
                <a:srgbClr val="000000"/>
              </a:solidFill>
            </a:defRPr>
          </a:pPr>
          <a:r>
            <a:rPr b="0" baseline="0" cap="none" i="0" strike="noStrike" sz="1100" u="none">
              <a:solidFill>
                <a:srgbClr val="000000"/>
              </a:solidFill>
              <a:latin typeface="Helvetica"/>
              <a:ea typeface="Helvetica"/>
              <a:cs typeface="Helvetica"/>
              <a:sym typeface="Helvetica"/>
            </a:rPr>
            <a:t>Zeit zwischen zwei Overflows / benötige Overflows bis zum schalten der nächsten Reihe bei 16-Bit Timern und verschiedenen Vorteilern</a:t>
          </a:r>
          <a:endParaRPr>
            <a:solidFill>
              <a:srgbClr val="000000"/>
            </a:solidFill>
          </a:endParaRPr>
        </a:p>
      </xdr:txBody>
    </xdr:sp>
    <xdr:clientData/>
  </xdr:twoCellAnchor>
</xdr:wsDr>
</file>

<file path=xl/worksheets/_rels/sheet.xml.rels><?xml version="1.0" encoding="UTF-8" standalone="yes"?><Relationships xmlns="http://schemas.openxmlformats.org/package/2006/relationships"><Relationship Id="rId1" Type="http://schemas.openxmlformats.org/officeDocument/2006/relationships/drawing" Target="../drawings/drawing.xml"/><Relationship Id="rId2" Type="http://schemas.openxmlformats.org/officeDocument/2006/relationships/vmlDrawing" Target="../drawings/vmlDrawing.vml"/></Relationships>

</file>

<file path=xl/worksheets/sheet.xml><?xml version="1.0" encoding="utf-8"?>
<worksheet xmlns:r="http://schemas.openxmlformats.org/officeDocument/2006/relationships" xmlns="http://schemas.openxmlformats.org/spreadsheetml/2006/main">
  <sheetPr>
    <pageSetUpPr fitToPage="1"/>
  </sheetPr>
  <dimension ref="A2:AK9"/>
  <sheetViews>
    <sheetView workbookViewId="0" showGridLines="0" defaultGridColor="1">
      <pane topLeftCell="A3" xSplit="0" ySplit="2" activePane="bottomLeft" state="frozenSplit"/>
    </sheetView>
  </sheetViews>
  <sheetFormatPr defaultColWidth="12.25" defaultRowHeight="18" customHeight="1" outlineLevelRow="0" outlineLevelCol="0"/>
  <cols>
    <col min="1" max="1" width="15.1641" style="1" customWidth="1"/>
    <col min="2" max="2" width="12.25" style="1" customWidth="1"/>
    <col min="3" max="3" width="12.25" style="1" customWidth="1"/>
    <col min="4" max="4" width="12.25" style="1" customWidth="1"/>
    <col min="5" max="5" width="12.25" style="1" customWidth="1"/>
    <col min="6" max="6" width="8.05469" style="1" customWidth="1"/>
    <col min="7" max="7" width="8.4375" style="1" customWidth="1"/>
    <col min="8" max="8" width="12.25" style="1" customWidth="1"/>
    <col min="9" max="9" width="12.25" style="1" customWidth="1"/>
    <col min="10" max="10" width="12.25" style="1" customWidth="1"/>
    <col min="11" max="11" width="12.25" style="1" customWidth="1"/>
    <col min="12" max="12" width="12.25" style="1" customWidth="1"/>
    <col min="13" max="13" width="12.25" style="1" customWidth="1"/>
    <col min="14" max="14" width="12.25" style="1" customWidth="1"/>
    <col min="15" max="15" width="12.25" style="1" customWidth="1"/>
    <col min="16" max="16" width="12.25" style="1" customWidth="1"/>
    <col min="17" max="17" width="12.25" style="1" customWidth="1"/>
    <col min="18" max="18" width="12.25" style="1" customWidth="1"/>
    <col min="19" max="19" width="12.25" style="1" customWidth="1"/>
    <col min="20" max="20" width="12.25" style="1" customWidth="1"/>
    <col min="21" max="21" width="12.25" style="1" customWidth="1"/>
    <col min="22" max="22" width="14" style="1" customWidth="1"/>
    <col min="23" max="23" width="12.25" style="1" customWidth="1"/>
    <col min="24" max="24" width="13.5547" style="1" customWidth="1"/>
    <col min="25" max="25" width="12.25" style="1" customWidth="1"/>
    <col min="26" max="26" width="14.7812" style="1" customWidth="1"/>
    <col min="27" max="27" width="13.3125" style="1" customWidth="1"/>
    <col min="28" max="28" width="13.3125" style="1" customWidth="1"/>
    <col min="29" max="29" width="13.3125" style="1" customWidth="1"/>
    <col min="30" max="30" width="13.3125" style="1" customWidth="1"/>
    <col min="31" max="31" width="13.3125" style="1" customWidth="1"/>
    <col min="32" max="32" width="13.3125" style="1" customWidth="1"/>
    <col min="33" max="33" width="13.3125" style="1" customWidth="1"/>
    <col min="34" max="34" width="13.3125" style="1" customWidth="1"/>
    <col min="35" max="35" width="13.3125" style="1" customWidth="1"/>
    <col min="36" max="36" width="13.3125" style="1" customWidth="1"/>
    <col min="37" max="37" width="13.3125" style="1" customWidth="1"/>
    <col min="38" max="256" width="12.25" style="1" customWidth="1"/>
  </cols>
  <sheetData>
    <row r="1" ht="50.95" customHeight="1"/>
    <row r="2" ht="32.55" customHeight="1">
      <c r="A2" t="s" s="2">
        <v>0</v>
      </c>
      <c r="B2" t="s" s="2">
        <v>1</v>
      </c>
      <c r="C2" t="s" s="2">
        <v>2</v>
      </c>
      <c r="D2" t="s" s="2">
        <v>3</v>
      </c>
      <c r="E2" t="s" s="2">
        <v>4</v>
      </c>
      <c r="F2" t="s" s="2">
        <v>5</v>
      </c>
      <c r="G2" t="s" s="2">
        <v>6</v>
      </c>
      <c r="H2" t="s" s="2">
        <v>7</v>
      </c>
      <c r="I2" t="s" s="2">
        <v>8</v>
      </c>
      <c r="J2" t="s" s="2">
        <v>9</v>
      </c>
      <c r="K2" t="s" s="2">
        <v>10</v>
      </c>
      <c r="L2" t="s" s="2">
        <v>11</v>
      </c>
      <c r="M2" t="s" s="2">
        <v>12</v>
      </c>
      <c r="N2" t="s" s="2">
        <v>13</v>
      </c>
      <c r="O2" t="s" s="2">
        <v>14</v>
      </c>
      <c r="P2" t="s" s="2">
        <v>15</v>
      </c>
      <c r="Q2" t="s" s="2">
        <v>16</v>
      </c>
      <c r="R2" t="s" s="2">
        <v>17</v>
      </c>
      <c r="S2" t="s" s="2">
        <v>18</v>
      </c>
      <c r="T2" t="s" s="2">
        <v>19</v>
      </c>
      <c r="U2" t="s" s="2">
        <v>20</v>
      </c>
      <c r="V2" t="s" s="2">
        <v>21</v>
      </c>
      <c r="W2" t="s" s="2">
        <v>22</v>
      </c>
      <c r="X2" t="s" s="2">
        <v>23</v>
      </c>
      <c r="Y2" t="s" s="2">
        <v>24</v>
      </c>
      <c r="Z2" t="s" s="2">
        <v>25</v>
      </c>
      <c r="AA2" t="s" s="2">
        <v>26</v>
      </c>
      <c r="AB2" t="s" s="2">
        <v>27</v>
      </c>
      <c r="AC2" t="s" s="2">
        <v>28</v>
      </c>
      <c r="AD2" t="s" s="2">
        <v>29</v>
      </c>
      <c r="AE2" t="s" s="2">
        <v>30</v>
      </c>
      <c r="AF2" t="s" s="2">
        <v>31</v>
      </c>
      <c r="AG2" t="s" s="2">
        <v>32</v>
      </c>
      <c r="AH2" t="s" s="2">
        <v>33</v>
      </c>
      <c r="AI2" t="s" s="2">
        <v>34</v>
      </c>
      <c r="AJ2" t="s" s="2">
        <v>35</v>
      </c>
      <c r="AK2" t="s" s="2">
        <v>36</v>
      </c>
    </row>
    <row r="3" ht="20.55" customHeight="1">
      <c r="A3" s="3">
        <v>100</v>
      </c>
      <c r="B3" s="3">
        <v>8</v>
      </c>
      <c r="C3" s="3">
        <v>256</v>
      </c>
      <c r="D3" s="4">
        <f>$A3*$B3*$C3</f>
        <v>204800</v>
      </c>
      <c r="E3" s="4">
        <f>(1/$D3)*1000</f>
        <v>0.0048828125</v>
      </c>
      <c r="F3" s="3">
        <v>20</v>
      </c>
      <c r="G3" s="5">
        <f>F3*1000*1000</f>
        <v>20000000</v>
      </c>
      <c r="H3" s="4">
        <f>(1/$G3)*1000</f>
        <v>5e-05</v>
      </c>
      <c r="I3" s="4">
        <f>$H3*8</f>
        <v>0.0004</v>
      </c>
      <c r="J3" s="4">
        <f>$H3*64</f>
        <v>0.0032</v>
      </c>
      <c r="K3" s="4">
        <f>$H3*256</f>
        <v>0.0128</v>
      </c>
      <c r="L3" s="4">
        <f>$H3*1024</f>
        <v>0.0512</v>
      </c>
      <c r="M3" s="6">
        <f>$E3/H3</f>
        <v>97.65625000000001</v>
      </c>
      <c r="N3" s="6">
        <f>$E3/I3</f>
        <v>12.20703125</v>
      </c>
      <c r="O3" s="6">
        <f>$E3/J3</f>
        <v>1.525878906250</v>
      </c>
      <c r="P3" s="6">
        <f>$E3/K3</f>
        <v>0.3814697265625001</v>
      </c>
      <c r="Q3" s="6">
        <f>$E3/L3</f>
        <v>0.09536743164062501</v>
      </c>
      <c r="R3" s="7">
        <f>(((2^8)*1)/$G3)/1000</f>
        <v>1.28e-08</v>
      </c>
      <c r="S3" s="8">
        <f>$E3/R3</f>
        <v>381469.7265625001</v>
      </c>
      <c r="T3" s="7">
        <f>(((2^8)*8)/$G3)/1000</f>
        <v>1.024e-07</v>
      </c>
      <c r="U3" s="8">
        <f>$E3/T3</f>
        <v>47683.715820312507</v>
      </c>
      <c r="V3" s="7">
        <f>(((2^8)*64)/$G3)/1000</f>
        <v>8.191999999999999e-07</v>
      </c>
      <c r="W3" s="8">
        <f>$E3/V3</f>
        <v>5960.464477539063</v>
      </c>
      <c r="X3" s="7">
        <f>(((2^8)*256)/$G3)/1000</f>
        <v>3.2768e-06</v>
      </c>
      <c r="Y3" s="8">
        <f>$E3/X3</f>
        <v>1490.116119384766</v>
      </c>
      <c r="Z3" s="7">
        <f>(((2^8)*1024)/$G3)/1000</f>
        <v>1.31072e-05</v>
      </c>
      <c r="AA3" s="8">
        <f>$E3/Z3</f>
        <v>372.5290298461915</v>
      </c>
      <c r="AB3" s="9">
        <f>(((2^16)*1)/$G3)/1000</f>
        <v>3.2768e-06</v>
      </c>
      <c r="AC3" s="10">
        <f>$E3/AB3</f>
        <v>1490.116119384766</v>
      </c>
      <c r="AD3" s="9">
        <f>(((2^16)*8)/$G3)/1000</f>
        <v>2.62144e-05</v>
      </c>
      <c r="AE3" s="10">
        <f>$E3/AD3</f>
        <v>186.2645149230957</v>
      </c>
      <c r="AF3" s="9">
        <f>(((2^16)*64)/$G3)/1000</f>
        <v>0.0002097152</v>
      </c>
      <c r="AG3" s="10">
        <f>$E3/AF3</f>
        <v>23.28306436538697</v>
      </c>
      <c r="AH3" s="9">
        <f>(((2^16)*256)/$G3)/1000</f>
        <v>0.0008388607999999999</v>
      </c>
      <c r="AI3" s="10">
        <f>$E3/AH3</f>
        <v>5.820766091346742</v>
      </c>
      <c r="AJ3" s="9">
        <f>(((2^16)*1024)/$G3)/1000</f>
        <v>0.0033554432</v>
      </c>
      <c r="AK3" s="10">
        <f>$E3/AJ3</f>
        <v>1.455191522836685</v>
      </c>
    </row>
    <row r="4" ht="20.35" customHeight="1">
      <c r="A4" s="11">
        <v>100</v>
      </c>
      <c r="B4" s="11">
        <v>8</v>
      </c>
      <c r="C4" s="11">
        <v>256</v>
      </c>
      <c r="D4" s="4">
        <f>$A4*$B4*$C4</f>
        <v>204800</v>
      </c>
      <c r="E4" s="4">
        <f>(1/$D4)*1000</f>
        <v>0.0048828125</v>
      </c>
      <c r="F4" s="11">
        <v>8</v>
      </c>
      <c r="G4" s="5">
        <f>F4*1000*1000</f>
        <v>8000000</v>
      </c>
      <c r="H4" s="4">
        <f>(1/$G4)*1000</f>
        <v>0.000125</v>
      </c>
      <c r="I4" s="4">
        <f>$H4*8</f>
        <v>0.001</v>
      </c>
      <c r="J4" s="4">
        <f>$H4*64</f>
        <v>0.008</v>
      </c>
      <c r="K4" s="4">
        <f>$H4*256</f>
        <v>0.032</v>
      </c>
      <c r="L4" s="4">
        <f>$H4*1024</f>
        <v>0.128</v>
      </c>
      <c r="M4" s="6">
        <f>$E4/H4</f>
        <v>39.0625</v>
      </c>
      <c r="N4" s="6">
        <f>$E4/I4</f>
        <v>4.8828125</v>
      </c>
      <c r="O4" s="6">
        <f>$E4/J4</f>
        <v>0.6103515625</v>
      </c>
      <c r="P4" s="6">
        <f>$E4/K4</f>
        <v>0.152587890625</v>
      </c>
      <c r="Q4" s="6">
        <f>$E4/L4</f>
        <v>0.03814697265625</v>
      </c>
      <c r="R4" s="7">
        <f>(((2^8)*1)/$G4)/1000</f>
        <v>3.2e-08</v>
      </c>
      <c r="S4" s="8">
        <f>$E4/R4</f>
        <v>152587.890625</v>
      </c>
      <c r="T4" s="7">
        <f>(((2^8)*8)/$G4)/1000</f>
        <v>2.56e-07</v>
      </c>
      <c r="U4" s="8">
        <f>$E4/T4</f>
        <v>19073.486328125</v>
      </c>
      <c r="V4" s="7">
        <f>(((2^8)*64)/$G4)/1000</f>
        <v>2.048e-06</v>
      </c>
      <c r="W4" s="8">
        <f>$E4/V4</f>
        <v>2384.185791015625</v>
      </c>
      <c r="X4" s="7">
        <f>(((2^8)*256)/$G4)/1000</f>
        <v>8.191999999999999e-06</v>
      </c>
      <c r="Y4" s="8">
        <f>$E4/X4</f>
        <v>596.0464477539064</v>
      </c>
      <c r="Z4" s="7">
        <f>(((2^8)*1024)/$G4)/1000</f>
        <v>3.2768e-05</v>
      </c>
      <c r="AA4" s="8">
        <f>$E4/Z4</f>
        <v>149.0116119384766</v>
      </c>
      <c r="AB4" s="9">
        <f>(((2^16)*1)/$G4)/1000</f>
        <v>8.191999999999999e-06</v>
      </c>
      <c r="AC4" s="10">
        <f>$E4/AB4</f>
        <v>596.0464477539064</v>
      </c>
      <c r="AD4" s="9">
        <f>(((2^16)*8)/$G4)/1000</f>
        <v>6.553599999999999e-05</v>
      </c>
      <c r="AE4" s="10">
        <f>$E4/AD4</f>
        <v>74.5058059692383</v>
      </c>
      <c r="AF4" s="9">
        <f>(((2^16)*64)/$G4)/1000</f>
        <v>0.0005242879999999999</v>
      </c>
      <c r="AG4" s="10">
        <f>$E4/AF4</f>
        <v>9.313225746154787</v>
      </c>
      <c r="AH4" s="9">
        <f>(((2^16)*256)/$G4)/1000</f>
        <v>0.002097152</v>
      </c>
      <c r="AI4" s="10">
        <f>$E4/AH4</f>
        <v>2.328306436538697</v>
      </c>
      <c r="AJ4" s="9">
        <f>(((2^16)*1024)/$G4)/1000</f>
        <v>0.008388607999999999</v>
      </c>
      <c r="AK4" s="10">
        <f>$E4/AJ4</f>
        <v>0.5820766091346742</v>
      </c>
    </row>
    <row r="5" ht="20.35" customHeight="1">
      <c r="A5" s="3">
        <v>100</v>
      </c>
      <c r="B5" s="3">
        <v>8</v>
      </c>
      <c r="C5" s="3">
        <v>250</v>
      </c>
      <c r="D5" s="4">
        <f>$A5*$B5*$C5</f>
        <v>200000</v>
      </c>
      <c r="E5" s="4">
        <f>(1/$D5)*1000</f>
        <v>0.005</v>
      </c>
      <c r="F5" s="3">
        <v>8</v>
      </c>
      <c r="G5" s="5">
        <f>F5*1000*1000</f>
        <v>8000000</v>
      </c>
      <c r="H5" s="4">
        <f>(1/$G5)*1000</f>
        <v>0.000125</v>
      </c>
      <c r="I5" s="4">
        <f>$H5*8</f>
        <v>0.001</v>
      </c>
      <c r="J5" s="4">
        <f>$H5*64</f>
        <v>0.008</v>
      </c>
      <c r="K5" s="4">
        <f>$H5*256</f>
        <v>0.032</v>
      </c>
      <c r="L5" s="4">
        <f>$H5*1024</f>
        <v>0.128</v>
      </c>
      <c r="M5" s="6">
        <f>$E5/H5</f>
        <v>40</v>
      </c>
      <c r="N5" s="6">
        <f>$E5/I5</f>
        <v>5</v>
      </c>
      <c r="O5" s="6">
        <f>$E5/J5</f>
        <v>0.625</v>
      </c>
      <c r="P5" s="6">
        <f>$E5/K5</f>
        <v>0.15625</v>
      </c>
      <c r="Q5" s="6">
        <f>$E5/L5</f>
        <v>0.0390625</v>
      </c>
      <c r="R5" s="7">
        <f>(((2^8)*1)/$G5)/1000</f>
        <v>3.2e-08</v>
      </c>
      <c r="S5" s="8">
        <f>$E5/R5</f>
        <v>156250</v>
      </c>
      <c r="T5" s="7">
        <f>(((2^8)*8)/$G5)/1000</f>
        <v>2.56e-07</v>
      </c>
      <c r="U5" s="8">
        <f>$E5/T5</f>
        <v>19531.25</v>
      </c>
      <c r="V5" s="7">
        <f>(((2^8)*64)/$G5)/1000</f>
        <v>2.048e-06</v>
      </c>
      <c r="W5" s="8">
        <f>$E5/V5</f>
        <v>2441.40625</v>
      </c>
      <c r="X5" s="7">
        <f>(((2^8)*256)/$G5)/1000</f>
        <v>8.191999999999999e-06</v>
      </c>
      <c r="Y5" s="8">
        <f>$E5/X5</f>
        <v>610.3515625000001</v>
      </c>
      <c r="Z5" s="7">
        <f>(((2^8)*1024)/$G5)/1000</f>
        <v>3.2768e-05</v>
      </c>
      <c r="AA5" s="8">
        <f>$E5/Z5</f>
        <v>152.587890625</v>
      </c>
      <c r="AB5" s="9">
        <f>(((2^16)*1)/$G5)/1000</f>
        <v>8.191999999999999e-06</v>
      </c>
      <c r="AC5" s="10">
        <f>$E5/AB5</f>
        <v>610.3515625000001</v>
      </c>
      <c r="AD5" s="9">
        <f>(((2^16)*8)/$G5)/1000</f>
        <v>6.553599999999999e-05</v>
      </c>
      <c r="AE5" s="10">
        <f>$E5/AD5</f>
        <v>76.29394531250001</v>
      </c>
      <c r="AF5" s="9">
        <f>(((2^16)*64)/$G5)/1000</f>
        <v>0.0005242879999999999</v>
      </c>
      <c r="AG5" s="10">
        <f>$E5/AF5</f>
        <v>9.536743164062502</v>
      </c>
      <c r="AH5" s="9">
        <f>(((2^16)*256)/$G5)/1000</f>
        <v>0.002097152</v>
      </c>
      <c r="AI5" s="10">
        <f>$E5/AH5</f>
        <v>2.384185791015625</v>
      </c>
      <c r="AJ5" s="9">
        <f>(((2^16)*1024)/$G5)/1000</f>
        <v>0.008388607999999999</v>
      </c>
      <c r="AK5" s="10">
        <f>$E5/AJ5</f>
        <v>0.5960464477539064</v>
      </c>
    </row>
    <row r="6" ht="20.35" customHeight="1">
      <c r="A6" s="11">
        <v>100</v>
      </c>
      <c r="B6" s="11">
        <v>8</v>
      </c>
      <c r="C6" s="11">
        <v>100</v>
      </c>
      <c r="D6" s="4">
        <f>$A6*$B6*$C6</f>
        <v>80000</v>
      </c>
      <c r="E6" s="4">
        <f>(1/$D6)*1000</f>
        <v>0.0125</v>
      </c>
      <c r="F6" s="11">
        <v>8</v>
      </c>
      <c r="G6" s="5">
        <f>F6*1000*1000</f>
        <v>8000000</v>
      </c>
      <c r="H6" s="4">
        <f>(1/$G6)*1000</f>
        <v>0.000125</v>
      </c>
      <c r="I6" s="4">
        <f>$H6*8</f>
        <v>0.001</v>
      </c>
      <c r="J6" s="4">
        <f>$H6*64</f>
        <v>0.008</v>
      </c>
      <c r="K6" s="4">
        <f>$H6*256</f>
        <v>0.032</v>
      </c>
      <c r="L6" s="4">
        <f>$H6*1024</f>
        <v>0.128</v>
      </c>
      <c r="M6" s="6">
        <f>$E6/H6</f>
        <v>100</v>
      </c>
      <c r="N6" s="6">
        <f>$E6/I6</f>
        <v>12.5</v>
      </c>
      <c r="O6" s="6">
        <f>$E6/J6</f>
        <v>1.5625</v>
      </c>
      <c r="P6" s="6">
        <f>$E6/K6</f>
        <v>0.390625</v>
      </c>
      <c r="Q6" s="6">
        <f>$E6/L6</f>
        <v>0.09765625</v>
      </c>
      <c r="R6" s="7">
        <f>(((2^8)*1)/$G6)/1000</f>
        <v>3.2e-08</v>
      </c>
      <c r="S6" s="8">
        <f>$E6/R6</f>
        <v>390625.0000000001</v>
      </c>
      <c r="T6" s="7">
        <f>(((2^8)*8)/$G6)/1000</f>
        <v>2.56e-07</v>
      </c>
      <c r="U6" s="8">
        <f>$E6/T6</f>
        <v>48828.125000000007</v>
      </c>
      <c r="V6" s="7">
        <f>(((2^8)*64)/$G6)/1000</f>
        <v>2.048e-06</v>
      </c>
      <c r="W6" s="8">
        <f>$E6/V6</f>
        <v>6103.515625000001</v>
      </c>
      <c r="X6" s="7">
        <f>(((2^8)*256)/$G6)/1000</f>
        <v>8.191999999999999e-06</v>
      </c>
      <c r="Y6" s="8">
        <f>$E6/X6</f>
        <v>1525.87890625</v>
      </c>
      <c r="Z6" s="7">
        <f>(((2^8)*1024)/$G6)/1000</f>
        <v>3.2768e-05</v>
      </c>
      <c r="AA6" s="8">
        <f>$E6/Z6</f>
        <v>381.4697265625001</v>
      </c>
      <c r="AB6" s="9">
        <f>(((2^16)*1)/$G6)/1000</f>
        <v>8.191999999999999e-06</v>
      </c>
      <c r="AC6" s="10">
        <f>$E6/AB6</f>
        <v>1525.87890625</v>
      </c>
      <c r="AD6" s="9">
        <f>(((2^16)*8)/$G6)/1000</f>
        <v>6.553599999999999e-05</v>
      </c>
      <c r="AE6" s="10">
        <f>$E6/AD6</f>
        <v>190.734863281250</v>
      </c>
      <c r="AF6" s="9">
        <f>(((2^16)*64)/$G6)/1000</f>
        <v>0.0005242879999999999</v>
      </c>
      <c r="AG6" s="10">
        <f>$E6/AF6</f>
        <v>23.84185791015625</v>
      </c>
      <c r="AH6" s="9">
        <f>(((2^16)*256)/$G6)/1000</f>
        <v>0.002097152</v>
      </c>
      <c r="AI6" s="10">
        <f>$E6/AH6</f>
        <v>5.960464477539063</v>
      </c>
      <c r="AJ6" s="9">
        <f>(((2^16)*1024)/$G6)/1000</f>
        <v>0.008388607999999999</v>
      </c>
      <c r="AK6" s="10">
        <f>$E6/AJ6</f>
        <v>1.490116119384766</v>
      </c>
    </row>
    <row r="7" ht="20.35" customHeight="1">
      <c r="A7" s="3">
        <v>100</v>
      </c>
      <c r="B7" s="3">
        <v>8</v>
      </c>
      <c r="C7" s="3">
        <v>64</v>
      </c>
      <c r="D7" s="4">
        <f>$A7*$B7*$C7</f>
        <v>51200</v>
      </c>
      <c r="E7" s="4">
        <f>(1/$D7)*1000</f>
        <v>0.01953125</v>
      </c>
      <c r="F7" s="3">
        <v>8</v>
      </c>
      <c r="G7" s="5">
        <f>F7*1000*1000</f>
        <v>8000000</v>
      </c>
      <c r="H7" s="4">
        <f>(1/$G7)*1000</f>
        <v>0.000125</v>
      </c>
      <c r="I7" s="4">
        <f>$H7*8</f>
        <v>0.001</v>
      </c>
      <c r="J7" s="4">
        <f>$H7*64</f>
        <v>0.008</v>
      </c>
      <c r="K7" s="4">
        <f>$H7*256</f>
        <v>0.032</v>
      </c>
      <c r="L7" s="4">
        <f>$H7*1024</f>
        <v>0.128</v>
      </c>
      <c r="M7" s="6">
        <f>$E7/H7</f>
        <v>156.25</v>
      </c>
      <c r="N7" s="6">
        <f>$E7/I7</f>
        <v>19.53125</v>
      </c>
      <c r="O7" s="6">
        <f>$E7/J7</f>
        <v>2.44140625</v>
      </c>
      <c r="P7" s="6">
        <f>$E7/K7</f>
        <v>0.6103515625</v>
      </c>
      <c r="Q7" s="6">
        <f>$E7/L7</f>
        <v>0.152587890625</v>
      </c>
      <c r="R7" s="7">
        <f>(((2^8)*1)/$G7)/1000</f>
        <v>3.2e-08</v>
      </c>
      <c r="S7" s="8">
        <f>$E7/R7</f>
        <v>610351.5625000001</v>
      </c>
      <c r="T7" s="7">
        <f>(((2^8)*8)/$G7)/1000</f>
        <v>2.56e-07</v>
      </c>
      <c r="U7" s="8">
        <f>$E7/T7</f>
        <v>76293.945312500015</v>
      </c>
      <c r="V7" s="7">
        <f>(((2^8)*64)/$G7)/1000</f>
        <v>2.048e-06</v>
      </c>
      <c r="W7" s="8">
        <f>$E7/V7</f>
        <v>9536.743164062502</v>
      </c>
      <c r="X7" s="7">
        <f>(((2^8)*256)/$G7)/1000</f>
        <v>8.191999999999999e-06</v>
      </c>
      <c r="Y7" s="8">
        <f>$E7/X7</f>
        <v>2384.185791015625</v>
      </c>
      <c r="Z7" s="7">
        <f>(((2^8)*1024)/$G7)/1000</f>
        <v>3.2768e-05</v>
      </c>
      <c r="AA7" s="8">
        <f>$E7/Z7</f>
        <v>596.0464477539064</v>
      </c>
      <c r="AB7" s="9">
        <f>(((2^16)*1)/$G7)/1000</f>
        <v>8.191999999999999e-06</v>
      </c>
      <c r="AC7" s="10">
        <f>$E7/AB7</f>
        <v>2384.185791015625</v>
      </c>
      <c r="AD7" s="9">
        <f>(((2^16)*8)/$G7)/1000</f>
        <v>6.553599999999999e-05</v>
      </c>
      <c r="AE7" s="10">
        <f>$E7/AD7</f>
        <v>298.0232238769532</v>
      </c>
      <c r="AF7" s="9">
        <f>(((2^16)*64)/$G7)/1000</f>
        <v>0.0005242879999999999</v>
      </c>
      <c r="AG7" s="10">
        <f>$E7/AF7</f>
        <v>37.25290298461915</v>
      </c>
      <c r="AH7" s="9">
        <f>(((2^16)*256)/$G7)/1000</f>
        <v>0.002097152</v>
      </c>
      <c r="AI7" s="10">
        <f>$E7/AH7</f>
        <v>9.313225746154787</v>
      </c>
      <c r="AJ7" s="9">
        <f>(((2^16)*1024)/$G7)/1000</f>
        <v>0.008388607999999999</v>
      </c>
      <c r="AK7" s="10">
        <f>$E7/AJ7</f>
        <v>2.328306436538697</v>
      </c>
    </row>
    <row r="8" ht="20.35" customHeight="1">
      <c r="A8" s="11">
        <v>100</v>
      </c>
      <c r="B8" s="11">
        <v>8</v>
      </c>
      <c r="C8" s="11">
        <v>16</v>
      </c>
      <c r="D8" s="4">
        <f>$A8*$B8*$C8</f>
        <v>12800</v>
      </c>
      <c r="E8" s="4">
        <f>(1/$D8)*1000</f>
        <v>0.078125</v>
      </c>
      <c r="F8" s="11">
        <v>8</v>
      </c>
      <c r="G8" s="5">
        <f>F8*1000*1000</f>
        <v>8000000</v>
      </c>
      <c r="H8" s="4">
        <f>(1/$G8)*1000</f>
        <v>0.000125</v>
      </c>
      <c r="I8" s="4">
        <f>$H8*8</f>
        <v>0.001</v>
      </c>
      <c r="J8" s="4">
        <f>$H8*64</f>
        <v>0.008</v>
      </c>
      <c r="K8" s="4">
        <f>$H8*256</f>
        <v>0.032</v>
      </c>
      <c r="L8" s="4">
        <f>$H8*1024</f>
        <v>0.128</v>
      </c>
      <c r="M8" s="6">
        <f>$E8/H8</f>
        <v>625</v>
      </c>
      <c r="N8" s="6">
        <f>$E8/I8</f>
        <v>78.125</v>
      </c>
      <c r="O8" s="6">
        <f>$E8/J8</f>
        <v>9.765625</v>
      </c>
      <c r="P8" s="6">
        <f>$E8/K8</f>
        <v>2.44140625</v>
      </c>
      <c r="Q8" s="6">
        <f>$E8/L8</f>
        <v>0.6103515625</v>
      </c>
      <c r="R8" s="7">
        <f>(((2^8)*1)/$G8)/1000</f>
        <v>3.2e-08</v>
      </c>
      <c r="S8" s="8">
        <f>$E8/R8</f>
        <v>2441406.25</v>
      </c>
      <c r="T8" s="7">
        <f>(((2^8)*8)/$G8)/1000</f>
        <v>2.56e-07</v>
      </c>
      <c r="U8" s="8">
        <f>$E8/T8</f>
        <v>305175.7812500001</v>
      </c>
      <c r="V8" s="7">
        <f>(((2^8)*64)/$G8)/1000</f>
        <v>2.048e-06</v>
      </c>
      <c r="W8" s="8">
        <f>$E8/V8</f>
        <v>38146.972656250007</v>
      </c>
      <c r="X8" s="7">
        <f>(((2^8)*256)/$G8)/1000</f>
        <v>8.191999999999999e-06</v>
      </c>
      <c r="Y8" s="8">
        <f>$E8/X8</f>
        <v>9536.743164062502</v>
      </c>
      <c r="Z8" s="7">
        <f>(((2^8)*1024)/$G8)/1000</f>
        <v>3.2768e-05</v>
      </c>
      <c r="AA8" s="8">
        <f>$E8/Z8</f>
        <v>2384.185791015625</v>
      </c>
      <c r="AB8" s="9">
        <f>(((2^16)*1)/$G8)/1000</f>
        <v>8.191999999999999e-06</v>
      </c>
      <c r="AC8" s="10">
        <f>$E8/AB8</f>
        <v>9536.743164062502</v>
      </c>
      <c r="AD8" s="9">
        <f>(((2^16)*8)/$G8)/1000</f>
        <v>6.553599999999999e-05</v>
      </c>
      <c r="AE8" s="10">
        <f>$E8/AD8</f>
        <v>1192.092895507813</v>
      </c>
      <c r="AF8" s="9">
        <f>(((2^16)*64)/$G8)/1000</f>
        <v>0.0005242879999999999</v>
      </c>
      <c r="AG8" s="10">
        <f>$E8/AF8</f>
        <v>149.0116119384766</v>
      </c>
      <c r="AH8" s="9">
        <f>(((2^16)*256)/$G8)/1000</f>
        <v>0.002097152</v>
      </c>
      <c r="AI8" s="10">
        <f>$E8/AH8</f>
        <v>37.25290298461915</v>
      </c>
      <c r="AJ8" s="9">
        <f>(((2^16)*1024)/$G8)/1000</f>
        <v>0.008388607999999999</v>
      </c>
      <c r="AK8" s="10">
        <f>$E8/AJ8</f>
        <v>9.313225746154787</v>
      </c>
    </row>
    <row r="9" ht="20.35" customHeight="1">
      <c r="A9" s="3">
        <v>100</v>
      </c>
      <c r="B9" s="3">
        <v>8</v>
      </c>
      <c r="C9" s="3">
        <v>8</v>
      </c>
      <c r="D9" s="4">
        <f>$A9*$B9*$C9</f>
        <v>6400</v>
      </c>
      <c r="E9" s="4">
        <f>(1/$D9)*1000</f>
        <v>0.15625</v>
      </c>
      <c r="F9" s="3">
        <v>8</v>
      </c>
      <c r="G9" s="5">
        <f>F9*1000*1000</f>
        <v>8000000</v>
      </c>
      <c r="H9" s="4">
        <f>(1/$G9)*1000</f>
        <v>0.000125</v>
      </c>
      <c r="I9" s="4">
        <f>$H9*8</f>
        <v>0.001</v>
      </c>
      <c r="J9" s="4">
        <f>$H9*64</f>
        <v>0.008</v>
      </c>
      <c r="K9" s="4">
        <f>$H9*256</f>
        <v>0.032</v>
      </c>
      <c r="L9" s="4">
        <f>$H9*1024</f>
        <v>0.128</v>
      </c>
      <c r="M9" s="6">
        <f>$E9/H9</f>
        <v>1250</v>
      </c>
      <c r="N9" s="6">
        <f>$E9/I9</f>
        <v>156.25</v>
      </c>
      <c r="O9" s="6">
        <f>$E9/J9</f>
        <v>19.53125</v>
      </c>
      <c r="P9" s="6">
        <f>$E9/K9</f>
        <v>4.8828125</v>
      </c>
      <c r="Q9" s="6">
        <f>$E9/L9</f>
        <v>1.220703125</v>
      </c>
      <c r="R9" s="7">
        <f>(((2^8)*1)/$G9)/1000</f>
        <v>3.2e-08</v>
      </c>
      <c r="S9" s="8">
        <f>$E9/R9</f>
        <v>4882812.500000001</v>
      </c>
      <c r="T9" s="7">
        <f>(((2^8)*8)/$G9)/1000</f>
        <v>2.56e-07</v>
      </c>
      <c r="U9" s="8">
        <f>$E9/T9</f>
        <v>610351.5625000001</v>
      </c>
      <c r="V9" s="7">
        <f>(((2^8)*64)/$G9)/1000</f>
        <v>2.048e-06</v>
      </c>
      <c r="W9" s="8">
        <f>$E9/V9</f>
        <v>76293.945312500015</v>
      </c>
      <c r="X9" s="7">
        <f>(((2^8)*256)/$G9)/1000</f>
        <v>8.191999999999999e-06</v>
      </c>
      <c r="Y9" s="8">
        <f>$E9/X9</f>
        <v>19073.486328125</v>
      </c>
      <c r="Z9" s="7">
        <f>(((2^8)*1024)/$G9)/1000</f>
        <v>3.2768e-05</v>
      </c>
      <c r="AA9" s="8">
        <f>$E9/Z9</f>
        <v>4768.371582031251</v>
      </c>
      <c r="AB9" s="9">
        <f>(((2^16)*1)/$G9)/1000</f>
        <v>8.191999999999999e-06</v>
      </c>
      <c r="AC9" s="10">
        <f>$E9/AB9</f>
        <v>19073.486328125</v>
      </c>
      <c r="AD9" s="9">
        <f>(((2^16)*8)/$G9)/1000</f>
        <v>6.553599999999999e-05</v>
      </c>
      <c r="AE9" s="10">
        <f>$E9/AD9</f>
        <v>2384.185791015625</v>
      </c>
      <c r="AF9" s="9">
        <f>(((2^16)*64)/$G9)/1000</f>
        <v>0.0005242879999999999</v>
      </c>
      <c r="AG9" s="10">
        <f>$E9/AF9</f>
        <v>298.0232238769532</v>
      </c>
      <c r="AH9" s="9">
        <f>(((2^16)*256)/$G9)/1000</f>
        <v>0.002097152</v>
      </c>
      <c r="AI9" s="10">
        <f>$E9/AH9</f>
        <v>74.5058059692383</v>
      </c>
      <c r="AJ9" s="9">
        <f>(((2^16)*1024)/$G9)/1000</f>
        <v>0.008388607999999999</v>
      </c>
      <c r="AK9" s="10">
        <f>$E9/AJ9</f>
        <v>18.62645149230957</v>
      </c>
    </row>
  </sheetData>
  <conditionalFormatting sqref="M3:Q9">
    <cfRule type="notContainsText" dxfId="0" priority="1" stopIfTrue="1" text=".">
      <formula>ISERROR(FIND(UPPER("."),UPPER(M3)))</formula>
      <formula>"."</formula>
    </cfRule>
  </conditionalFormatting>
  <conditionalFormatting sqref="S3 U3 W3 Y3 AA3 S4 U4 W4 Y4 AA4 S5 U5 W5 Y5 AA5 S6 U6 W6 Y6 AA6 S7 U7 W7 Y7 AA7 S8 U8 W8 Y8 AA8 S9 U9 W9 Y9 AA9">
    <cfRule type="notContainsText" dxfId="1" priority="1" stopIfTrue="1" text=".">
      <formula>ISERROR(FIND(UPPER("."),UPPER(S3)))</formula>
      <formula>"."</formula>
    </cfRule>
  </conditionalFormatting>
  <conditionalFormatting sqref="AC3 AE3 AG3 AI3 AK3 AC4 AE4 AG4 AI4 AK4 AC5 AE5 AG5 AI5 AK5 AC6 AE6 AG6 AI6 AK6 AC7 AE7 AG7 AI7 AK7 AC8 AE8 AG8 AI8 AK8 AC9 AE9 AG9 AI9 AK9">
    <cfRule type="notContainsText" dxfId="2" priority="1" stopIfTrue="1" text=".">
      <formula>ISERROR(FIND(UPPER("."),UPPER(AC3)))</formula>
      <formula>"."</formula>
    </cfRule>
  </conditionalFormatting>
  <pageMargins left="0" right="0" top="0" bottom="0" header="0" footer="0"/>
  <pageSetup firstPageNumber="1" fitToHeight="1" fitToWidth="1" scale="100" useFirstPageNumber="0" orientation="portrait" pageOrder="downThenOver"/>
  <headerFooter>
    <oddFooter>&amp;"Helvetica,Regular"&amp;11&amp;P</oddFooter>
  </headerFooter>
  <drawing r:id="rId1"/>
  <legacyDrawing r:id="rId2"/>
</worksheet>
</file>

<file path=docProps/app.xml><?xml version="1.0" encoding="utf-8"?>
<Properties xmlns="http://schemas.openxmlformats.org/officeDocument/2006/extended-properties" xmlns:vt="http://schemas.openxmlformats.org/officeDocument/2006/docPropsVTypes"/>
</file>

<file path=docProps/core.xml><?xml version="1.0" encoding="utf-8"?>
<cp:coreProperties xmlns:cp="http://schemas.openxmlformats.org/package/2006/metadata/core-properties" xmlns:dc="http://purl.org/dc/elements/1.1/" xmlns:dcterms="http://purl.org/dc/terms/" xmlns:xsi="http://www.w3.org/2001/XMLSchema-instance"/>
</file>