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Mapp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E8" i="1" l="1"/>
  <c r="H8" i="1"/>
  <c r="G8" i="1"/>
  <c r="F8" i="1"/>
  <c r="H10" i="1"/>
  <c r="G10" i="1"/>
  <c r="G13" i="1"/>
  <c r="F2" i="1"/>
  <c r="G2" i="1" s="1"/>
  <c r="F4" i="1"/>
  <c r="H4" i="1" s="1"/>
  <c r="F3" i="1"/>
  <c r="G3" i="1" s="1"/>
  <c r="F7" i="1"/>
  <c r="E7" i="1" s="1"/>
  <c r="F11" i="1"/>
  <c r="E11" i="1" s="1"/>
  <c r="E2" i="1"/>
  <c r="F6" i="1"/>
  <c r="E6" i="1" s="1"/>
  <c r="E10" i="1"/>
  <c r="E13" i="1"/>
  <c r="H11" i="1" l="1"/>
  <c r="G11" i="1"/>
  <c r="H7" i="1"/>
  <c r="G7" i="1"/>
  <c r="H6" i="1"/>
  <c r="G6" i="1"/>
  <c r="E3" i="1"/>
  <c r="E4" i="1"/>
</calcChain>
</file>

<file path=xl/sharedStrings.xml><?xml version="1.0" encoding="utf-8"?>
<sst xmlns="http://schemas.openxmlformats.org/spreadsheetml/2006/main" count="34" uniqueCount="29">
  <si>
    <t>Anzahl</t>
  </si>
  <si>
    <t>Gesamtpreis</t>
  </si>
  <si>
    <t>Einzelpreis</t>
  </si>
  <si>
    <t>µC</t>
  </si>
  <si>
    <t>http://www.elecrow.com/small-batch-of-2-layer-pcbs-100pcs-p-425.html</t>
  </si>
  <si>
    <t>Quelle</t>
  </si>
  <si>
    <t>http://de.mouser.com/ProductDetail/STMicroelectronics/STM8S003F3P6/?qs=sGAEpiMZZMswmUeu4VmiEF78vCXBk5gE</t>
  </si>
  <si>
    <t>http://www.tme.eu/en/details/sct2016ctsg/led-drivers/starchips-technology/#t4bcd4884abdd6a5d26ff98b0af0d3202</t>
  </si>
  <si>
    <t>Mosfet (Multiplexing)</t>
  </si>
  <si>
    <t>http://www.tme.eu/en/details/irlml9303trpbf/smd-p-channel-transistors/international-rectifier/#</t>
  </si>
  <si>
    <t>Konstantstrom-Schieberegister</t>
  </si>
  <si>
    <t>STM8S003</t>
  </si>
  <si>
    <t>SCT2016</t>
  </si>
  <si>
    <t>IRLML9303</t>
  </si>
  <si>
    <t>TLC5940</t>
  </si>
  <si>
    <t>http://de.farnell.com/texas-instruments/tlc5940pwp/led-treiberr-pwm-control-28-tssop/dp/1755256</t>
  </si>
  <si>
    <t>http://de.mouser.com/ProductDetail/Freescale-Semiconductor/MC9S08PA4VTG/?qs=sGAEpiMZZMvqv2n3s2xjsUgiqdYCOYKx60SngjAkMwM%3d</t>
  </si>
  <si>
    <t>Beschreibung</t>
  </si>
  <si>
    <t>Bezeichnung</t>
  </si>
  <si>
    <t>MC9S08PA4</t>
  </si>
  <si>
    <t>Preis/16 Pixel</t>
  </si>
  <si>
    <t>Preis/4 Pixel</t>
  </si>
  <si>
    <t>Platine 1*20cm² (5x20cm² panelized)</t>
  </si>
  <si>
    <t>Anzahl/Platine</t>
  </si>
  <si>
    <t>ATTINY441</t>
  </si>
  <si>
    <t>http://de.farnell.com/atmel/attiny841-ssu/mcu-attiny-8kb-16mhz-soic-14/dp/2396716</t>
  </si>
  <si>
    <t>Platine 20x20cm² (5-6cm Pixelabstand)</t>
  </si>
  <si>
    <t>Platine 15x15cm² (4-5cm Pixelabstand)</t>
  </si>
  <si>
    <t>Bsp 4x4 20x20cm²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</si>
</sst>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" fillId="2" borderId="1" applyNumberFormat="0" applyAlignment="0" applyProtection="0"/>
    <xf numFmtId="0" fontId="4" fillId="3" borderId="0" applyNumberFormat="0" applyBorder="0" applyAlignment="0" applyProtection="0"/>
  </cellStyleXfs>
  <cellXfs count="11">
    <xf numFmtId="0" fontId="0" fillId="0" borderId="0" xfId="0"/>
    <xf numFmtId="44" fontId="1" fillId="0" borderId="0" xfId="2" applyFont="1"/>
    <xf numFmtId="0" fontId="2" fillId="0" borderId="0" xfId="1"/>
    <xf numFmtId="44" fontId="1" fillId="0" borderId="0" xfId="2" applyNumberFormat="1" applyFont="1"/>
    <xf numFmtId="44" fontId="0" fillId="0" borderId="0" xfId="2" applyNumberFormat="1" applyFont="1"/>
    <xf numFmtId="0" fontId="0" fillId="0" borderId="0" xfId="2" applyNumberFormat="1" applyFont="1"/>
    <xf numFmtId="0" fontId="1" fillId="0" borderId="0" xfId="2" applyNumberFormat="1" applyFont="1"/>
    <xf numFmtId="44" fontId="4" fillId="3" borderId="0" xfId="4" applyNumberFormat="1"/>
    <xf numFmtId="0" fontId="4" fillId="3" borderId="0" xfId="4" applyNumberFormat="1"/>
    <xf numFmtId="44" fontId="3" fillId="2" borderId="1" xfId="3" applyNumberFormat="1"/>
    <xf numFmtId="44" fontId="5" fillId="2" borderId="1" xfId="3" applyNumberFormat="1" applyFont="1"/>
  </cellXfs>
  <cellStyles count="5">
    <cellStyle name="Akzent6" xfId="4" builtinId="49"/>
    <cellStyle name="Eingabe" xfId="3" builtinId="20"/>
    <cellStyle name="Hyper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lecrow.com/small-batch-of-2-layer-pcbs-100pcs-p-425.html" TargetMode="External"/><Relationship Id="rId3" Type="http://schemas.openxmlformats.org/officeDocument/2006/relationships/hyperlink" Target="http://www.elecrow.com/small-batch-of-2-layer-pcbs-100pcs-p-425.html" TargetMode="External"/><Relationship Id="rId7" Type="http://schemas.openxmlformats.org/officeDocument/2006/relationships/hyperlink" Target="http://de.mouser.com/ProductDetail/Freescale-Semiconductor/MC9S08PA4VTG/?qs=sGAEpiMZZMvqv2n3s2xjsUgiqdYCOYKx60SngjAkMwM%3d" TargetMode="External"/><Relationship Id="rId2" Type="http://schemas.openxmlformats.org/officeDocument/2006/relationships/hyperlink" Target="http://www.tme.eu/en/details/sct2016ctsg/led-drivers/starchips-technology/" TargetMode="External"/><Relationship Id="rId1" Type="http://schemas.openxmlformats.org/officeDocument/2006/relationships/hyperlink" Target="http://www.elecrow.com/small-batch-of-2-layer-pcbs-100pcs-p-425.html" TargetMode="External"/><Relationship Id="rId6" Type="http://schemas.openxmlformats.org/officeDocument/2006/relationships/hyperlink" Target="http://de.farnell.com/texas-instruments/tlc5940pwp/led-treiberr-pwm-control-28-tssop/dp/1755256" TargetMode="External"/><Relationship Id="rId5" Type="http://schemas.openxmlformats.org/officeDocument/2006/relationships/hyperlink" Target="http://www.tme.eu/en/details/irlml9303trpbf/smd-p-channel-transistors/international-rectifier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de.mouser.com/ProductDetail/STMicroelectronics/STM8S003F3P6/?qs=sGAEpiMZZMswmUeu4VmiEF78vCXBk5gE" TargetMode="External"/><Relationship Id="rId9" Type="http://schemas.openxmlformats.org/officeDocument/2006/relationships/hyperlink" Target="http://de.farnell.com/atmel/attiny841-ssu/mcu-attiny-8kb-16mhz-soic-14/dp/23967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D19" sqref="D19"/>
    </sheetView>
  </sheetViews>
  <sheetFormatPr baseColWidth="10" defaultRowHeight="15" x14ac:dyDescent="0.25"/>
  <cols>
    <col min="1" max="1" width="14.140625" customWidth="1"/>
    <col min="2" max="2" width="34.28515625" customWidth="1"/>
    <col min="3" max="3" width="7.140625" style="1" customWidth="1"/>
    <col min="4" max="4" width="14.42578125" style="6" customWidth="1"/>
    <col min="5" max="5" width="13.140625" style="3" customWidth="1"/>
    <col min="6" max="6" width="12" customWidth="1"/>
    <col min="7" max="7" width="13.28515625" customWidth="1"/>
    <col min="8" max="8" width="12.7109375" customWidth="1"/>
  </cols>
  <sheetData>
    <row r="1" spans="1:9" x14ac:dyDescent="0.25">
      <c r="A1" t="s">
        <v>18</v>
      </c>
      <c r="B1" t="s">
        <v>17</v>
      </c>
      <c r="C1" t="s">
        <v>0</v>
      </c>
      <c r="D1" s="5" t="s">
        <v>23</v>
      </c>
      <c r="E1" s="1" t="s">
        <v>1</v>
      </c>
      <c r="F1" s="3" t="s">
        <v>2</v>
      </c>
      <c r="G1" s="4" t="s">
        <v>20</v>
      </c>
      <c r="H1" s="4" t="s">
        <v>21</v>
      </c>
      <c r="I1" t="s">
        <v>5</v>
      </c>
    </row>
    <row r="2" spans="1:9" x14ac:dyDescent="0.25">
      <c r="B2" t="s">
        <v>26</v>
      </c>
      <c r="C2">
        <v>100</v>
      </c>
      <c r="D2" s="6">
        <v>1</v>
      </c>
      <c r="E2" s="1">
        <f>F2*C2</f>
        <v>392.7</v>
      </c>
      <c r="F2" s="3">
        <f>330*1.19/C2</f>
        <v>3.927</v>
      </c>
      <c r="G2" s="7">
        <f>F2*D2/16</f>
        <v>0.2454375</v>
      </c>
      <c r="H2" s="3"/>
      <c r="I2" s="2" t="s">
        <v>4</v>
      </c>
    </row>
    <row r="3" spans="1:9" x14ac:dyDescent="0.25">
      <c r="B3" t="s">
        <v>27</v>
      </c>
      <c r="C3">
        <v>100</v>
      </c>
      <c r="D3" s="6">
        <v>1</v>
      </c>
      <c r="E3" s="1">
        <f>F3*C3</f>
        <v>253.47</v>
      </c>
      <c r="F3" s="3">
        <f>213*1.19/C3</f>
        <v>2.5347</v>
      </c>
      <c r="G3" s="3">
        <f t="shared" ref="G3:G8" si="0">F3*D3/16</f>
        <v>0.15841875</v>
      </c>
      <c r="H3" s="3"/>
      <c r="I3" s="2" t="s">
        <v>4</v>
      </c>
    </row>
    <row r="4" spans="1:9" x14ac:dyDescent="0.25">
      <c r="B4" t="s">
        <v>22</v>
      </c>
      <c r="C4">
        <v>400</v>
      </c>
      <c r="D4" s="6">
        <v>1</v>
      </c>
      <c r="E4" s="1">
        <f>F4*C4</f>
        <v>143.98999999999998</v>
      </c>
      <c r="F4" s="4">
        <f>121*1.19/C4</f>
        <v>0.35997499999999993</v>
      </c>
      <c r="G4" s="3"/>
      <c r="H4" s="3">
        <f t="shared" ref="H4:H8" si="1">F4*D4/4</f>
        <v>8.9993749999999983E-2</v>
      </c>
      <c r="I4" s="2" t="s">
        <v>4</v>
      </c>
    </row>
    <row r="5" spans="1:9" x14ac:dyDescent="0.25">
      <c r="F5" s="3"/>
      <c r="G5" s="3"/>
      <c r="H5" s="3"/>
    </row>
    <row r="6" spans="1:9" x14ac:dyDescent="0.25">
      <c r="A6" t="s">
        <v>11</v>
      </c>
      <c r="B6" t="s">
        <v>3</v>
      </c>
      <c r="C6">
        <v>100</v>
      </c>
      <c r="D6" s="6">
        <v>1</v>
      </c>
      <c r="E6" s="1">
        <f>F6*C6</f>
        <v>53.192999999999998</v>
      </c>
      <c r="F6" s="3">
        <f>0.447*1.19</f>
        <v>0.53193000000000001</v>
      </c>
      <c r="G6" s="7">
        <f t="shared" si="0"/>
        <v>3.3245625000000001E-2</v>
      </c>
      <c r="H6" s="3">
        <f t="shared" si="1"/>
        <v>0.1329825</v>
      </c>
      <c r="I6" s="2" t="s">
        <v>6</v>
      </c>
    </row>
    <row r="7" spans="1:9" x14ac:dyDescent="0.25">
      <c r="A7" t="s">
        <v>19</v>
      </c>
      <c r="B7" t="s">
        <v>3</v>
      </c>
      <c r="C7">
        <v>100</v>
      </c>
      <c r="D7" s="6">
        <v>1</v>
      </c>
      <c r="E7" s="1">
        <f>F7*C7</f>
        <v>33.32</v>
      </c>
      <c r="F7" s="4">
        <f>0.28*1.19</f>
        <v>0.3332</v>
      </c>
      <c r="G7" s="3">
        <f t="shared" si="0"/>
        <v>2.0825E-2</v>
      </c>
      <c r="H7" s="3">
        <f t="shared" si="1"/>
        <v>8.3299999999999999E-2</v>
      </c>
      <c r="I7" s="2" t="s">
        <v>16</v>
      </c>
    </row>
    <row r="8" spans="1:9" x14ac:dyDescent="0.25">
      <c r="A8" t="s">
        <v>24</v>
      </c>
      <c r="B8" t="s">
        <v>3</v>
      </c>
      <c r="C8" s="6">
        <v>100</v>
      </c>
      <c r="D8" s="6">
        <v>1</v>
      </c>
      <c r="E8" s="1">
        <f>F8*C8</f>
        <v>74.494</v>
      </c>
      <c r="F8" s="4">
        <f>0.626*1.19</f>
        <v>0.74493999999999994</v>
      </c>
      <c r="G8" s="3">
        <f t="shared" si="0"/>
        <v>4.6558749999999996E-2</v>
      </c>
      <c r="H8" s="3">
        <f t="shared" si="1"/>
        <v>0.18623499999999998</v>
      </c>
      <c r="I8" s="2" t="s">
        <v>25</v>
      </c>
    </row>
    <row r="10" spans="1:9" x14ac:dyDescent="0.25">
      <c r="A10" t="s">
        <v>12</v>
      </c>
      <c r="B10" t="s">
        <v>10</v>
      </c>
      <c r="C10">
        <v>100</v>
      </c>
      <c r="D10" s="6">
        <v>1</v>
      </c>
      <c r="E10" s="1">
        <f>F10*C10</f>
        <v>24.9</v>
      </c>
      <c r="F10" s="1">
        <v>0.249</v>
      </c>
      <c r="G10" s="7">
        <f>F10*D10/16</f>
        <v>1.55625E-2</v>
      </c>
      <c r="H10" s="3">
        <f>F10*D10/4</f>
        <v>6.225E-2</v>
      </c>
      <c r="I10" s="2" t="s">
        <v>7</v>
      </c>
    </row>
    <row r="11" spans="1:9" x14ac:dyDescent="0.25">
      <c r="A11" t="s">
        <v>14</v>
      </c>
      <c r="B11" t="s">
        <v>10</v>
      </c>
      <c r="C11">
        <v>100</v>
      </c>
      <c r="D11" s="6">
        <v>1</v>
      </c>
      <c r="E11" s="1">
        <f>F11*C11</f>
        <v>186.83</v>
      </c>
      <c r="F11" s="4">
        <f>1.57*1.19</f>
        <v>1.8683000000000001</v>
      </c>
      <c r="G11" s="3">
        <f>F11*D11/16</f>
        <v>0.11676875</v>
      </c>
      <c r="H11" s="3">
        <f>F11*D11/4</f>
        <v>0.46707500000000002</v>
      </c>
      <c r="I11" s="2" t="s">
        <v>15</v>
      </c>
    </row>
    <row r="12" spans="1:9" x14ac:dyDescent="0.25">
      <c r="C12"/>
      <c r="E12" s="1"/>
      <c r="F12" s="3"/>
      <c r="G12" s="3"/>
      <c r="H12" s="3"/>
    </row>
    <row r="13" spans="1:9" x14ac:dyDescent="0.25">
      <c r="A13" t="s">
        <v>13</v>
      </c>
      <c r="B13" t="s">
        <v>8</v>
      </c>
      <c r="C13">
        <v>400</v>
      </c>
      <c r="D13" s="6">
        <v>4</v>
      </c>
      <c r="E13" s="1">
        <f>F13*C13</f>
        <v>25.6</v>
      </c>
      <c r="F13" s="3">
        <v>6.4000000000000001E-2</v>
      </c>
      <c r="G13" s="7">
        <f>F13*D13/16</f>
        <v>1.6E-2</v>
      </c>
      <c r="H13" s="3"/>
      <c r="I13" s="2" t="s">
        <v>9</v>
      </c>
    </row>
    <row r="15" spans="1:9" x14ac:dyDescent="0.25">
      <c r="F15" s="2"/>
    </row>
    <row r="19" spans="2:2" x14ac:dyDescent="0.25">
      <c r="B19" s="8" t="s">
        <v>28</v>
      </c>
    </row>
    <row r="20" spans="2:2" x14ac:dyDescent="0.25">
      <c r="B20" s="9">
        <f>G2</f>
        <v>0.2454375</v>
      </c>
    </row>
    <row r="21" spans="2:2" x14ac:dyDescent="0.25">
      <c r="B21" s="9">
        <f>G6</f>
        <v>3.3245625000000001E-2</v>
      </c>
    </row>
    <row r="22" spans="2:2" x14ac:dyDescent="0.25">
      <c r="B22" s="9">
        <f>G10</f>
        <v>1.55625E-2</v>
      </c>
    </row>
    <row r="23" spans="2:2" x14ac:dyDescent="0.25">
      <c r="B23" s="9">
        <f>G13</f>
        <v>1.6E-2</v>
      </c>
    </row>
    <row r="24" spans="2:2" x14ac:dyDescent="0.25">
      <c r="B24" s="10">
        <f>SUM(B20:B23)</f>
        <v>0.31024562500000002</v>
      </c>
    </row>
  </sheetData>
  <hyperlinks>
    <hyperlink ref="I2" r:id="rId1"/>
    <hyperlink ref="I10" r:id="rId2" location="t4bcd4884abdd6a5d26ff98b0af0d3202"/>
    <hyperlink ref="I3" r:id="rId3"/>
    <hyperlink ref="I6" r:id="rId4"/>
    <hyperlink ref="I13" r:id="rId5"/>
    <hyperlink ref="I11" r:id="rId6"/>
    <hyperlink ref="I7" r:id="rId7"/>
    <hyperlink ref="I4" r:id="rId8"/>
    <hyperlink ref="I8" r:id="rId9"/>
  </hyperlinks>
  <pageMargins left="0.7" right="0.7" top="0.78740157499999996" bottom="0.78740157499999996" header="0.3" footer="0.3"/>
  <pageSetup paperSize="9"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Mappe1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Kleiser</dc:creator>
  <cp:lastModifiedBy>Samuel Kleiser</cp:lastModifiedBy>
  <dcterms:created xsi:type="dcterms:W3CDTF">2014-06-30T12:16:22Z</dcterms:created>
  <dcterms:modified xsi:type="dcterms:W3CDTF">2014-06-30T13:29:59Z</dcterms:modified>
</cp:coreProperties>
</file>