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4895" windowHeight="9090"/>
  </bookViews>
  <sheets>
    <sheet name="Muster" sheetId="1" r:id="rId1"/>
    <sheet name="Sicherung" sheetId="2" r:id="rId2"/>
  </sheets>
  <calcPr calcId="145621"/>
</workbook>
</file>

<file path=xl/calcChain.xml><?xml version="1.0" encoding="utf-8"?>
<calcChain xmlns="http://schemas.openxmlformats.org/spreadsheetml/2006/main">
  <c r="J4" i="1" l="1"/>
  <c r="J5" i="1" s="1"/>
  <c r="I4" i="1"/>
  <c r="K23" i="1"/>
  <c r="L4" i="1"/>
  <c r="L5" i="1"/>
  <c r="L6" i="1"/>
  <c r="L7" i="1"/>
  <c r="L8" i="1" s="1"/>
  <c r="L9" i="1" s="1"/>
  <c r="L10" i="1"/>
  <c r="L11" i="1" s="1"/>
  <c r="L12" i="1" s="1"/>
  <c r="L13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K24" i="1"/>
  <c r="K25" i="1"/>
  <c r="K26" i="1"/>
  <c r="K27" i="1"/>
  <c r="K28" i="1"/>
  <c r="G21" i="1"/>
  <c r="F21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20" i="1"/>
  <c r="G19" i="1"/>
  <c r="F20" i="1"/>
  <c r="F19" i="1"/>
  <c r="L4" i="2"/>
  <c r="L5" i="2"/>
  <c r="L6" i="2" s="1"/>
  <c r="L7" i="2" s="1"/>
  <c r="L8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5" i="2"/>
  <c r="K4" i="2"/>
  <c r="I4" i="2"/>
  <c r="J4" i="2"/>
  <c r="G20" i="2"/>
  <c r="G19" i="2"/>
  <c r="J5" i="2"/>
  <c r="F20" i="2"/>
  <c r="F19" i="2"/>
  <c r="J6" i="2" l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M4" i="1"/>
  <c r="J6" i="1"/>
  <c r="M5" i="1"/>
  <c r="I5" i="2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M4" i="2"/>
  <c r="J7" i="1" l="1"/>
  <c r="M6" i="1"/>
  <c r="M5" i="2"/>
  <c r="J7" i="2"/>
  <c r="M6" i="2"/>
  <c r="J8" i="2" l="1"/>
  <c r="M7" i="2"/>
  <c r="J8" i="1"/>
  <c r="M7" i="1"/>
  <c r="M8" i="1" l="1"/>
  <c r="J9" i="1"/>
  <c r="M8" i="2"/>
  <c r="J9" i="2"/>
  <c r="J10" i="2" l="1"/>
  <c r="M9" i="2"/>
  <c r="M9" i="1"/>
  <c r="J10" i="1"/>
  <c r="J11" i="1" l="1"/>
  <c r="M10" i="1"/>
  <c r="J11" i="2"/>
  <c r="M10" i="2"/>
  <c r="J12" i="2" l="1"/>
  <c r="M11" i="2"/>
  <c r="J12" i="1"/>
  <c r="M11" i="1"/>
  <c r="J13" i="1" l="1"/>
  <c r="M12" i="1"/>
  <c r="M12" i="2"/>
  <c r="J13" i="2"/>
  <c r="J14" i="2" l="1"/>
  <c r="M13" i="2"/>
  <c r="J14" i="1"/>
  <c r="M13" i="1"/>
  <c r="M14" i="1" l="1"/>
  <c r="J15" i="1"/>
  <c r="J15" i="2"/>
  <c r="M14" i="2"/>
  <c r="J16" i="2" l="1"/>
  <c r="M15" i="2"/>
  <c r="J16" i="1"/>
  <c r="M15" i="1"/>
  <c r="M16" i="1" l="1"/>
  <c r="J17" i="1"/>
  <c r="J17" i="2"/>
  <c r="M16" i="2"/>
  <c r="J18" i="2" l="1"/>
  <c r="M17" i="2"/>
  <c r="M17" i="1"/>
  <c r="J18" i="1"/>
  <c r="M18" i="1" l="1"/>
  <c r="J19" i="1"/>
  <c r="J19" i="2"/>
  <c r="M18" i="2"/>
  <c r="J20" i="1" l="1"/>
  <c r="M19" i="1"/>
  <c r="J20" i="2"/>
  <c r="M19" i="2"/>
  <c r="M20" i="2" l="1"/>
  <c r="J21" i="2"/>
  <c r="J21" i="1"/>
  <c r="M20" i="1"/>
  <c r="J22" i="2" l="1"/>
  <c r="M21" i="2"/>
  <c r="J22" i="1"/>
  <c r="M21" i="1"/>
  <c r="J23" i="1" l="1"/>
  <c r="M22" i="1"/>
  <c r="J23" i="2"/>
  <c r="M22" i="2"/>
  <c r="M23" i="2" l="1"/>
  <c r="J24" i="2"/>
  <c r="M23" i="1"/>
  <c r="J24" i="1"/>
  <c r="M24" i="1" l="1"/>
  <c r="J25" i="1"/>
  <c r="J25" i="2"/>
  <c r="M24" i="2"/>
  <c r="J26" i="2" l="1"/>
  <c r="M25" i="2"/>
  <c r="J26" i="1"/>
  <c r="M25" i="1"/>
  <c r="J27" i="1" l="1"/>
  <c r="M26" i="1"/>
  <c r="J27" i="2"/>
  <c r="M26" i="2"/>
  <c r="M27" i="2" l="1"/>
  <c r="J28" i="2"/>
  <c r="M27" i="1"/>
  <c r="J28" i="1"/>
  <c r="J29" i="1" l="1"/>
  <c r="M28" i="1"/>
  <c r="M28" i="2"/>
  <c r="J29" i="2"/>
  <c r="J30" i="2" l="1"/>
  <c r="M29" i="2"/>
  <c r="M29" i="1"/>
  <c r="J30" i="1"/>
  <c r="M30" i="1" l="1"/>
  <c r="J31" i="1"/>
  <c r="J31" i="2"/>
  <c r="M30" i="2"/>
  <c r="M31" i="1" l="1"/>
  <c r="J32" i="1"/>
  <c r="M31" i="2"/>
  <c r="J32" i="2"/>
  <c r="M32" i="2" l="1"/>
  <c r="J33" i="2"/>
  <c r="J33" i="1"/>
  <c r="M32" i="1"/>
  <c r="J34" i="2" l="1"/>
  <c r="M33" i="2"/>
  <c r="J34" i="1"/>
  <c r="M33" i="1"/>
  <c r="M34" i="1" l="1"/>
  <c r="J35" i="1"/>
  <c r="J35" i="2"/>
  <c r="M34" i="2"/>
  <c r="J36" i="1" l="1"/>
  <c r="M35" i="1"/>
  <c r="J36" i="2"/>
  <c r="M35" i="2"/>
  <c r="M36" i="2" l="1"/>
  <c r="J37" i="2"/>
  <c r="J37" i="1"/>
  <c r="M36" i="1"/>
  <c r="J38" i="2" l="1"/>
  <c r="M37" i="2"/>
  <c r="J38" i="1"/>
  <c r="M37" i="1"/>
  <c r="M38" i="1" l="1"/>
  <c r="J39" i="1"/>
  <c r="J39" i="2"/>
  <c r="M38" i="2"/>
  <c r="M39" i="1" l="1"/>
  <c r="J40" i="1"/>
  <c r="J40" i="2"/>
  <c r="M39" i="2"/>
  <c r="J41" i="1" l="1"/>
  <c r="M40" i="1"/>
  <c r="M40" i="2"/>
  <c r="J41" i="2"/>
  <c r="J42" i="2" l="1"/>
  <c r="M41" i="2"/>
  <c r="M41" i="1"/>
  <c r="J42" i="1"/>
  <c r="M42" i="1" l="1"/>
  <c r="J43" i="1"/>
  <c r="M42" i="2"/>
  <c r="J43" i="2"/>
  <c r="M43" i="2" l="1"/>
  <c r="J44" i="2"/>
  <c r="J44" i="1"/>
  <c r="M43" i="1"/>
  <c r="M44" i="2" l="1"/>
  <c r="J45" i="2"/>
  <c r="J45" i="1"/>
  <c r="M44" i="1"/>
  <c r="J46" i="2" l="1"/>
  <c r="M45" i="2"/>
  <c r="M45" i="1"/>
  <c r="J46" i="1"/>
  <c r="J47" i="1" l="1"/>
  <c r="M46" i="1"/>
  <c r="J47" i="2"/>
  <c r="M46" i="2"/>
  <c r="M47" i="2" l="1"/>
  <c r="J48" i="2"/>
  <c r="M48" i="2" s="1"/>
  <c r="J48" i="1"/>
  <c r="M48" i="1" s="1"/>
  <c r="M47" i="1"/>
</calcChain>
</file>

<file path=xl/sharedStrings.xml><?xml version="1.0" encoding="utf-8"?>
<sst xmlns="http://schemas.openxmlformats.org/spreadsheetml/2006/main" count="81" uniqueCount="31">
  <si>
    <r>
      <t>R</t>
    </r>
    <r>
      <rPr>
        <vertAlign val="subscript"/>
        <sz val="10"/>
        <rFont val="Arial"/>
        <family val="2"/>
      </rPr>
      <t>K</t>
    </r>
    <r>
      <rPr>
        <sz val="10"/>
        <rFont val="Arial"/>
        <family val="2"/>
      </rPr>
      <t xml:space="preserve"> :</t>
    </r>
  </si>
  <si>
    <r>
      <t>R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:</t>
    </r>
  </si>
  <si>
    <r>
      <t>T</t>
    </r>
    <r>
      <rPr>
        <vertAlign val="subscript"/>
        <sz val="10"/>
        <rFont val="Arial"/>
        <family val="2"/>
      </rPr>
      <t>UAnfang</t>
    </r>
    <r>
      <rPr>
        <sz val="10"/>
        <rFont val="Arial"/>
        <family val="2"/>
      </rPr>
      <t xml:space="preserve"> :</t>
    </r>
  </si>
  <si>
    <r>
      <t>T</t>
    </r>
    <r>
      <rPr>
        <vertAlign val="subscript"/>
        <sz val="10"/>
        <rFont val="Arial"/>
        <family val="2"/>
      </rPr>
      <t>UEnde</t>
    </r>
    <r>
      <rPr>
        <sz val="10"/>
        <rFont val="Arial"/>
        <family val="2"/>
      </rPr>
      <t xml:space="preserve"> :</t>
    </r>
  </si>
  <si>
    <r>
      <t>DJ</t>
    </r>
    <r>
      <rPr>
        <sz val="10"/>
        <rFont val="Arial"/>
      </rPr>
      <t xml:space="preserve"> :</t>
    </r>
  </si>
  <si>
    <r>
      <t>[</t>
    </r>
    <r>
      <rPr>
        <sz val="10"/>
        <rFont val="Symbol"/>
        <family val="1"/>
        <charset val="2"/>
      </rPr>
      <t>W</t>
    </r>
    <r>
      <rPr>
        <sz val="10"/>
        <rFont val="Arial"/>
        <family val="2"/>
      </rPr>
      <t>]</t>
    </r>
  </si>
  <si>
    <r>
      <t>[°C</t>
    </r>
    <r>
      <rPr>
        <sz val="10"/>
        <rFont val="Arial"/>
        <family val="2"/>
      </rPr>
      <t>]</t>
    </r>
  </si>
  <si>
    <r>
      <t>[K</t>
    </r>
    <r>
      <rPr>
        <sz val="10"/>
        <rFont val="Arial"/>
        <family val="2"/>
      </rPr>
      <t>]</t>
    </r>
  </si>
  <si>
    <t>Wicklungstemperaturbestimmung</t>
  </si>
  <si>
    <t>(nach EN 60335/1)</t>
  </si>
  <si>
    <r>
      <t xml:space="preserve">Wicklungswiderstand am </t>
    </r>
    <r>
      <rPr>
        <u/>
        <sz val="10"/>
        <rFont val="Arial"/>
        <family val="2"/>
      </rPr>
      <t>Anfang</t>
    </r>
    <r>
      <rPr>
        <sz val="10"/>
        <rFont val="Arial"/>
      </rPr>
      <t xml:space="preserve"> der Prüfung</t>
    </r>
  </si>
  <si>
    <r>
      <t xml:space="preserve">Wicklungswiderstand am </t>
    </r>
    <r>
      <rPr>
        <u/>
        <sz val="10"/>
        <rFont val="Arial"/>
        <family val="2"/>
      </rPr>
      <t>Ende</t>
    </r>
    <r>
      <rPr>
        <sz val="10"/>
        <rFont val="Arial"/>
      </rPr>
      <t xml:space="preserve"> der Prüfung</t>
    </r>
  </si>
  <si>
    <r>
      <t>J</t>
    </r>
    <r>
      <rPr>
        <vertAlign val="subscript"/>
        <sz val="10"/>
        <rFont val="Arial"/>
        <family val="2"/>
      </rPr>
      <t>UAnfang</t>
    </r>
    <r>
      <rPr>
        <sz val="10"/>
        <rFont val="Arial"/>
        <family val="2"/>
      </rPr>
      <t xml:space="preserve"> :</t>
    </r>
  </si>
  <si>
    <r>
      <t xml:space="preserve">Umgebungstemperatur am </t>
    </r>
    <r>
      <rPr>
        <u/>
        <sz val="10"/>
        <rFont val="Arial"/>
        <family val="2"/>
      </rPr>
      <t>Anfang</t>
    </r>
    <r>
      <rPr>
        <sz val="10"/>
        <rFont val="Arial"/>
      </rPr>
      <t xml:space="preserve"> der Prüfung</t>
    </r>
  </si>
  <si>
    <r>
      <t>J</t>
    </r>
    <r>
      <rPr>
        <vertAlign val="subscript"/>
        <sz val="10"/>
        <rFont val="Arial"/>
        <family val="2"/>
      </rPr>
      <t>UEnde</t>
    </r>
    <r>
      <rPr>
        <sz val="10"/>
        <rFont val="Arial"/>
        <family val="2"/>
      </rPr>
      <t xml:space="preserve"> :</t>
    </r>
  </si>
  <si>
    <r>
      <t xml:space="preserve">Umgebungstemperatur am </t>
    </r>
    <r>
      <rPr>
        <u/>
        <sz val="10"/>
        <rFont val="Arial"/>
        <family val="2"/>
      </rPr>
      <t>Ende</t>
    </r>
    <r>
      <rPr>
        <sz val="10"/>
        <rFont val="Arial"/>
      </rPr>
      <t xml:space="preserve"> der Prüfung</t>
    </r>
  </si>
  <si>
    <r>
      <t>Temperatur</t>
    </r>
    <r>
      <rPr>
        <u/>
        <sz val="10"/>
        <rFont val="Arial"/>
        <family val="2"/>
      </rPr>
      <t>erhöhung</t>
    </r>
    <r>
      <rPr>
        <sz val="10"/>
        <rFont val="Arial"/>
      </rPr>
      <t xml:space="preserve"> der Wicklung</t>
    </r>
  </si>
  <si>
    <r>
      <t>J</t>
    </r>
    <r>
      <rPr>
        <vertAlign val="subscript"/>
        <sz val="10"/>
        <rFont val="Symbol"/>
        <family val="1"/>
        <charset val="2"/>
      </rPr>
      <t>2</t>
    </r>
    <r>
      <rPr>
        <sz val="10"/>
        <rFont val="Arial"/>
      </rPr>
      <t xml:space="preserve"> :</t>
    </r>
  </si>
  <si>
    <t>Temperatur der warmen Wicklung</t>
  </si>
  <si>
    <r>
      <t>T</t>
    </r>
    <r>
      <rPr>
        <vertAlign val="subscript"/>
        <sz val="10"/>
        <rFont val="Arial"/>
        <family val="2"/>
      </rPr>
      <t>U(K)</t>
    </r>
    <r>
      <rPr>
        <sz val="10"/>
        <rFont val="Arial"/>
        <family val="2"/>
      </rPr>
      <t xml:space="preserve"> :</t>
    </r>
  </si>
  <si>
    <r>
      <t>T</t>
    </r>
    <r>
      <rPr>
        <vertAlign val="subscript"/>
        <sz val="10"/>
        <rFont val="Arial"/>
        <family val="2"/>
      </rPr>
      <t>U(W)</t>
    </r>
    <r>
      <rPr>
        <sz val="10"/>
        <rFont val="Arial"/>
        <family val="2"/>
      </rPr>
      <t xml:space="preserve"> :</t>
    </r>
  </si>
  <si>
    <t>[°C]</t>
  </si>
  <si>
    <r>
      <t>R</t>
    </r>
    <r>
      <rPr>
        <vertAlign val="subscript"/>
        <sz val="10"/>
        <rFont val="Arial"/>
        <family val="2"/>
      </rPr>
      <t>Ha</t>
    </r>
  </si>
  <si>
    <r>
      <t>R</t>
    </r>
    <r>
      <rPr>
        <vertAlign val="subscript"/>
        <sz val="10"/>
        <rFont val="Arial"/>
        <family val="2"/>
      </rPr>
      <t>Hi</t>
    </r>
  </si>
  <si>
    <t xml:space="preserve"> </t>
  </si>
  <si>
    <r>
      <t>R</t>
    </r>
    <r>
      <rPr>
        <vertAlign val="subscript"/>
        <sz val="10"/>
        <rFont val="Arial"/>
        <family val="2"/>
      </rPr>
      <t>12</t>
    </r>
  </si>
  <si>
    <r>
      <t>R</t>
    </r>
    <r>
      <rPr>
        <vertAlign val="subscript"/>
        <sz val="10"/>
        <rFont val="Arial"/>
        <family val="2"/>
      </rPr>
      <t>13</t>
    </r>
  </si>
  <si>
    <r>
      <t>R</t>
    </r>
    <r>
      <rPr>
        <vertAlign val="subscript"/>
        <sz val="10"/>
        <rFont val="Arial"/>
        <family val="2"/>
      </rPr>
      <t>23</t>
    </r>
  </si>
  <si>
    <t>(nach EN 60335-1)</t>
  </si>
  <si>
    <t>Werte eingeben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</si>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</sst>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u/>
      <sz val="10"/>
      <name val="Arial"/>
      <family val="2"/>
    </font>
    <font>
      <sz val="8"/>
      <name val="Arial"/>
    </font>
    <font>
      <vertAlign val="subscript"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0" fillId="0" borderId="0" xfId="0" applyNumberFormat="1"/>
    <xf numFmtId="164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Wicklungstemperaturerhöhung</a:t>
            </a:r>
          </a:p>
        </c:rich>
      </c:tx>
      <c:layout>
        <c:manualLayout>
          <c:xMode val="edge"/>
          <c:yMode val="edge"/>
          <c:x val="0.277064220183486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7981651376148"/>
          <c:y val="0.111328125"/>
          <c:w val="0.67706422018348622"/>
          <c:h val="0.74609375"/>
        </c:manualLayout>
      </c:layout>
      <c:lineChart>
        <c:grouping val="standard"/>
        <c:varyColors val="0"/>
        <c:ser>
          <c:idx val="0"/>
          <c:order val="0"/>
          <c:tx>
            <c:strRef>
              <c:f>Muster!$M$2:$M$3</c:f>
              <c:strCache>
                <c:ptCount val="1"/>
                <c:pt idx="0">
                  <c:v>DJ : [K]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Muster!$J$4:$J$48</c:f>
              <c:numCache>
                <c:formatCode>0.000</c:formatCode>
                <c:ptCount val="45"/>
                <c:pt idx="0">
                  <c:v>9</c:v>
                </c:pt>
                <c:pt idx="1">
                  <c:v>9.0500000000000007</c:v>
                </c:pt>
                <c:pt idx="2">
                  <c:v>9.1000000000000014</c:v>
                </c:pt>
                <c:pt idx="3">
                  <c:v>9.1500000000000021</c:v>
                </c:pt>
                <c:pt idx="4">
                  <c:v>9.2000000000000028</c:v>
                </c:pt>
                <c:pt idx="5">
                  <c:v>9.2500000000000036</c:v>
                </c:pt>
                <c:pt idx="6">
                  <c:v>9.3000000000000043</c:v>
                </c:pt>
                <c:pt idx="7">
                  <c:v>9.350000000000005</c:v>
                </c:pt>
                <c:pt idx="8">
                  <c:v>9.4000000000000057</c:v>
                </c:pt>
                <c:pt idx="9">
                  <c:v>9.4500000000000064</c:v>
                </c:pt>
                <c:pt idx="10">
                  <c:v>9.5000000000000071</c:v>
                </c:pt>
                <c:pt idx="11">
                  <c:v>9.5500000000000078</c:v>
                </c:pt>
                <c:pt idx="12">
                  <c:v>9.6000000000000085</c:v>
                </c:pt>
                <c:pt idx="13">
                  <c:v>9.6500000000000092</c:v>
                </c:pt>
                <c:pt idx="14">
                  <c:v>9.7000000000000099</c:v>
                </c:pt>
                <c:pt idx="15">
                  <c:v>9.7500000000000107</c:v>
                </c:pt>
                <c:pt idx="16">
                  <c:v>9.8000000000000114</c:v>
                </c:pt>
                <c:pt idx="17">
                  <c:v>9.8500000000000121</c:v>
                </c:pt>
                <c:pt idx="18">
                  <c:v>9.9000000000000128</c:v>
                </c:pt>
                <c:pt idx="19">
                  <c:v>9.9500000000000135</c:v>
                </c:pt>
                <c:pt idx="20">
                  <c:v>10.000000000000014</c:v>
                </c:pt>
                <c:pt idx="21">
                  <c:v>10.050000000000015</c:v>
                </c:pt>
                <c:pt idx="22">
                  <c:v>10.100000000000016</c:v>
                </c:pt>
                <c:pt idx="23">
                  <c:v>10.150000000000016</c:v>
                </c:pt>
                <c:pt idx="24">
                  <c:v>10.200000000000017</c:v>
                </c:pt>
                <c:pt idx="25">
                  <c:v>10.250000000000018</c:v>
                </c:pt>
                <c:pt idx="26">
                  <c:v>10.300000000000018</c:v>
                </c:pt>
                <c:pt idx="27">
                  <c:v>10.350000000000019</c:v>
                </c:pt>
                <c:pt idx="28">
                  <c:v>10.40000000000002</c:v>
                </c:pt>
                <c:pt idx="29">
                  <c:v>10.450000000000021</c:v>
                </c:pt>
                <c:pt idx="30">
                  <c:v>10.500000000000021</c:v>
                </c:pt>
                <c:pt idx="31">
                  <c:v>10.550000000000022</c:v>
                </c:pt>
                <c:pt idx="32">
                  <c:v>10.600000000000023</c:v>
                </c:pt>
                <c:pt idx="33">
                  <c:v>10.650000000000023</c:v>
                </c:pt>
                <c:pt idx="34">
                  <c:v>10.700000000000024</c:v>
                </c:pt>
                <c:pt idx="35">
                  <c:v>10.750000000000025</c:v>
                </c:pt>
                <c:pt idx="36">
                  <c:v>10.800000000000026</c:v>
                </c:pt>
                <c:pt idx="37">
                  <c:v>10.850000000000026</c:v>
                </c:pt>
                <c:pt idx="38">
                  <c:v>10.900000000000027</c:v>
                </c:pt>
                <c:pt idx="39">
                  <c:v>10.950000000000028</c:v>
                </c:pt>
                <c:pt idx="40">
                  <c:v>11.000000000000028</c:v>
                </c:pt>
                <c:pt idx="41">
                  <c:v>11.050000000000029</c:v>
                </c:pt>
                <c:pt idx="42">
                  <c:v>11.10000000000003</c:v>
                </c:pt>
                <c:pt idx="43">
                  <c:v>11.150000000000031</c:v>
                </c:pt>
                <c:pt idx="44">
                  <c:v>11.200000000000031</c:v>
                </c:pt>
              </c:numCache>
            </c:numRef>
          </c:cat>
          <c:val>
            <c:numRef>
              <c:f>Muster!$M$4:$M$48</c:f>
              <c:numCache>
                <c:formatCode>0.0</c:formatCode>
                <c:ptCount val="45"/>
                <c:pt idx="0" formatCode="General">
                  <c:v>-2</c:v>
                </c:pt>
                <c:pt idx="1">
                  <c:v>-0.58055555555553529</c:v>
                </c:pt>
                <c:pt idx="2">
                  <c:v>0.83888888888892943</c:v>
                </c:pt>
                <c:pt idx="3">
                  <c:v>2.2583333333333933</c:v>
                </c:pt>
                <c:pt idx="4">
                  <c:v>3.6777777777778589</c:v>
                </c:pt>
                <c:pt idx="5">
                  <c:v>5.0972222222223227</c:v>
                </c:pt>
                <c:pt idx="6">
                  <c:v>6.5166666666667865</c:v>
                </c:pt>
                <c:pt idx="7">
                  <c:v>7.9361111111112539</c:v>
                </c:pt>
                <c:pt idx="8">
                  <c:v>9.3555555555557177</c:v>
                </c:pt>
                <c:pt idx="9">
                  <c:v>10.775000000000182</c:v>
                </c:pt>
                <c:pt idx="10">
                  <c:v>12.194444444444645</c:v>
                </c:pt>
                <c:pt idx="11">
                  <c:v>13.613888888889109</c:v>
                </c:pt>
                <c:pt idx="12">
                  <c:v>15.033333333333573</c:v>
                </c:pt>
                <c:pt idx="13">
                  <c:v>16.452777777778039</c:v>
                </c:pt>
                <c:pt idx="14">
                  <c:v>17.872222222222508</c:v>
                </c:pt>
                <c:pt idx="15">
                  <c:v>19.29166666666697</c:v>
                </c:pt>
                <c:pt idx="16">
                  <c:v>20.711111111111435</c:v>
                </c:pt>
                <c:pt idx="17">
                  <c:v>22.130555555555897</c:v>
                </c:pt>
                <c:pt idx="18">
                  <c:v>23.550000000000363</c:v>
                </c:pt>
                <c:pt idx="19">
                  <c:v>24.969444444444829</c:v>
                </c:pt>
                <c:pt idx="20">
                  <c:v>26.388888888889291</c:v>
                </c:pt>
                <c:pt idx="21">
                  <c:v>27.808333333333756</c:v>
                </c:pt>
                <c:pt idx="22">
                  <c:v>29.227777777778218</c:v>
                </c:pt>
                <c:pt idx="23">
                  <c:v>30.647222222222688</c:v>
                </c:pt>
                <c:pt idx="24">
                  <c:v>32.066666666667146</c:v>
                </c:pt>
                <c:pt idx="25">
                  <c:v>33.486111111111619</c:v>
                </c:pt>
                <c:pt idx="26">
                  <c:v>34.905555555556077</c:v>
                </c:pt>
                <c:pt idx="27">
                  <c:v>36.325000000000543</c:v>
                </c:pt>
                <c:pt idx="28">
                  <c:v>37.744444444445016</c:v>
                </c:pt>
                <c:pt idx="29">
                  <c:v>39.163888888889474</c:v>
                </c:pt>
                <c:pt idx="30">
                  <c:v>40.58333333333394</c:v>
                </c:pt>
                <c:pt idx="31">
                  <c:v>42.002777777778398</c:v>
                </c:pt>
                <c:pt idx="32">
                  <c:v>43.422222222222871</c:v>
                </c:pt>
                <c:pt idx="33">
                  <c:v>44.841666666667329</c:v>
                </c:pt>
                <c:pt idx="34">
                  <c:v>46.261111111111795</c:v>
                </c:pt>
                <c:pt idx="35">
                  <c:v>47.680555555556261</c:v>
                </c:pt>
                <c:pt idx="36">
                  <c:v>49.100000000000726</c:v>
                </c:pt>
                <c:pt idx="37">
                  <c:v>50.519444444445192</c:v>
                </c:pt>
                <c:pt idx="38">
                  <c:v>51.938888888889657</c:v>
                </c:pt>
                <c:pt idx="39">
                  <c:v>53.358333333334123</c:v>
                </c:pt>
                <c:pt idx="40">
                  <c:v>54.777777777778581</c:v>
                </c:pt>
                <c:pt idx="41">
                  <c:v>56.197222222223054</c:v>
                </c:pt>
                <c:pt idx="42">
                  <c:v>57.616666666667513</c:v>
                </c:pt>
                <c:pt idx="43">
                  <c:v>59.036111111111978</c:v>
                </c:pt>
                <c:pt idx="44">
                  <c:v>60.455555555556437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91424"/>
        <c:axId val="102801792"/>
      </c:lineChart>
      <c:catAx>
        <c:axId val="102791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  [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W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 </a:t>
                </a:r>
              </a:p>
            </c:rich>
          </c:tx>
          <c:layout>
            <c:manualLayout>
              <c:xMode val="edge"/>
              <c:yMode val="edge"/>
              <c:x val="0.82568807339449546"/>
              <c:y val="0.87109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8017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280179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Symbol"/>
                  </a:rPr>
                  <a:t>DJ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[K]</a:t>
                </a:r>
              </a:p>
            </c:rich>
          </c:tx>
          <c:layout>
            <c:manualLayout>
              <c:xMode val="edge"/>
              <c:yMode val="edge"/>
              <c:x val="0.10091743119266056"/>
              <c:y val="5.46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791424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Wicklungstemperaturerhöhung</a:t>
            </a:r>
          </a:p>
        </c:rich>
      </c:tx>
      <c:layout>
        <c:manualLayout>
          <c:xMode val="edge"/>
          <c:yMode val="edge"/>
          <c:x val="0.30385875943494356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7115448775566"/>
          <c:y val="0.12616822429906541"/>
          <c:w val="0.6977497438876481"/>
          <c:h val="0.71728971962616828"/>
        </c:manualLayout>
      </c:layout>
      <c:lineChart>
        <c:grouping val="standard"/>
        <c:varyColors val="0"/>
        <c:ser>
          <c:idx val="0"/>
          <c:order val="0"/>
          <c:tx>
            <c:strRef>
              <c:f>Muster!$M$2:$M$3</c:f>
              <c:strCache>
                <c:ptCount val="1"/>
                <c:pt idx="0">
                  <c:v>DJ : [K]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Muster!$J$4:$J$48</c:f>
              <c:numCache>
                <c:formatCode>0.000</c:formatCode>
                <c:ptCount val="45"/>
                <c:pt idx="0">
                  <c:v>9</c:v>
                </c:pt>
                <c:pt idx="1">
                  <c:v>9.0500000000000007</c:v>
                </c:pt>
                <c:pt idx="2">
                  <c:v>9.1000000000000014</c:v>
                </c:pt>
                <c:pt idx="3">
                  <c:v>9.1500000000000021</c:v>
                </c:pt>
                <c:pt idx="4">
                  <c:v>9.2000000000000028</c:v>
                </c:pt>
                <c:pt idx="5">
                  <c:v>9.2500000000000036</c:v>
                </c:pt>
                <c:pt idx="6">
                  <c:v>9.3000000000000043</c:v>
                </c:pt>
                <c:pt idx="7">
                  <c:v>9.350000000000005</c:v>
                </c:pt>
                <c:pt idx="8">
                  <c:v>9.4000000000000057</c:v>
                </c:pt>
                <c:pt idx="9">
                  <c:v>9.4500000000000064</c:v>
                </c:pt>
                <c:pt idx="10">
                  <c:v>9.5000000000000071</c:v>
                </c:pt>
                <c:pt idx="11">
                  <c:v>9.5500000000000078</c:v>
                </c:pt>
                <c:pt idx="12">
                  <c:v>9.6000000000000085</c:v>
                </c:pt>
                <c:pt idx="13">
                  <c:v>9.6500000000000092</c:v>
                </c:pt>
                <c:pt idx="14">
                  <c:v>9.7000000000000099</c:v>
                </c:pt>
                <c:pt idx="15">
                  <c:v>9.7500000000000107</c:v>
                </c:pt>
                <c:pt idx="16">
                  <c:v>9.8000000000000114</c:v>
                </c:pt>
                <c:pt idx="17">
                  <c:v>9.8500000000000121</c:v>
                </c:pt>
                <c:pt idx="18">
                  <c:v>9.9000000000000128</c:v>
                </c:pt>
                <c:pt idx="19">
                  <c:v>9.9500000000000135</c:v>
                </c:pt>
                <c:pt idx="20">
                  <c:v>10.000000000000014</c:v>
                </c:pt>
                <c:pt idx="21">
                  <c:v>10.050000000000015</c:v>
                </c:pt>
                <c:pt idx="22">
                  <c:v>10.100000000000016</c:v>
                </c:pt>
                <c:pt idx="23">
                  <c:v>10.150000000000016</c:v>
                </c:pt>
                <c:pt idx="24">
                  <c:v>10.200000000000017</c:v>
                </c:pt>
                <c:pt idx="25">
                  <c:v>10.250000000000018</c:v>
                </c:pt>
                <c:pt idx="26">
                  <c:v>10.300000000000018</c:v>
                </c:pt>
                <c:pt idx="27">
                  <c:v>10.350000000000019</c:v>
                </c:pt>
                <c:pt idx="28">
                  <c:v>10.40000000000002</c:v>
                </c:pt>
                <c:pt idx="29">
                  <c:v>10.450000000000021</c:v>
                </c:pt>
                <c:pt idx="30">
                  <c:v>10.500000000000021</c:v>
                </c:pt>
                <c:pt idx="31">
                  <c:v>10.550000000000022</c:v>
                </c:pt>
                <c:pt idx="32">
                  <c:v>10.600000000000023</c:v>
                </c:pt>
                <c:pt idx="33">
                  <c:v>10.650000000000023</c:v>
                </c:pt>
                <c:pt idx="34">
                  <c:v>10.700000000000024</c:v>
                </c:pt>
                <c:pt idx="35">
                  <c:v>10.750000000000025</c:v>
                </c:pt>
                <c:pt idx="36">
                  <c:v>10.800000000000026</c:v>
                </c:pt>
                <c:pt idx="37">
                  <c:v>10.850000000000026</c:v>
                </c:pt>
                <c:pt idx="38">
                  <c:v>10.900000000000027</c:v>
                </c:pt>
                <c:pt idx="39">
                  <c:v>10.950000000000028</c:v>
                </c:pt>
                <c:pt idx="40">
                  <c:v>11.000000000000028</c:v>
                </c:pt>
                <c:pt idx="41">
                  <c:v>11.050000000000029</c:v>
                </c:pt>
                <c:pt idx="42">
                  <c:v>11.10000000000003</c:v>
                </c:pt>
                <c:pt idx="43">
                  <c:v>11.150000000000031</c:v>
                </c:pt>
                <c:pt idx="44">
                  <c:v>11.200000000000031</c:v>
                </c:pt>
              </c:numCache>
            </c:numRef>
          </c:cat>
          <c:val>
            <c:numRef>
              <c:f>Muster!$M$4:$M$48</c:f>
              <c:numCache>
                <c:formatCode>0.0</c:formatCode>
                <c:ptCount val="45"/>
                <c:pt idx="0" formatCode="General">
                  <c:v>-2</c:v>
                </c:pt>
                <c:pt idx="1">
                  <c:v>-0.58055555555553529</c:v>
                </c:pt>
                <c:pt idx="2">
                  <c:v>0.83888888888892943</c:v>
                </c:pt>
                <c:pt idx="3">
                  <c:v>2.2583333333333933</c:v>
                </c:pt>
                <c:pt idx="4">
                  <c:v>3.6777777777778589</c:v>
                </c:pt>
                <c:pt idx="5">
                  <c:v>5.0972222222223227</c:v>
                </c:pt>
                <c:pt idx="6">
                  <c:v>6.5166666666667865</c:v>
                </c:pt>
                <c:pt idx="7">
                  <c:v>7.9361111111112539</c:v>
                </c:pt>
                <c:pt idx="8">
                  <c:v>9.3555555555557177</c:v>
                </c:pt>
                <c:pt idx="9">
                  <c:v>10.775000000000182</c:v>
                </c:pt>
                <c:pt idx="10">
                  <c:v>12.194444444444645</c:v>
                </c:pt>
                <c:pt idx="11">
                  <c:v>13.613888888889109</c:v>
                </c:pt>
                <c:pt idx="12">
                  <c:v>15.033333333333573</c:v>
                </c:pt>
                <c:pt idx="13">
                  <c:v>16.452777777778039</c:v>
                </c:pt>
                <c:pt idx="14">
                  <c:v>17.872222222222508</c:v>
                </c:pt>
                <c:pt idx="15">
                  <c:v>19.29166666666697</c:v>
                </c:pt>
                <c:pt idx="16">
                  <c:v>20.711111111111435</c:v>
                </c:pt>
                <c:pt idx="17">
                  <c:v>22.130555555555897</c:v>
                </c:pt>
                <c:pt idx="18">
                  <c:v>23.550000000000363</c:v>
                </c:pt>
                <c:pt idx="19">
                  <c:v>24.969444444444829</c:v>
                </c:pt>
                <c:pt idx="20">
                  <c:v>26.388888888889291</c:v>
                </c:pt>
                <c:pt idx="21">
                  <c:v>27.808333333333756</c:v>
                </c:pt>
                <c:pt idx="22">
                  <c:v>29.227777777778218</c:v>
                </c:pt>
                <c:pt idx="23">
                  <c:v>30.647222222222688</c:v>
                </c:pt>
                <c:pt idx="24">
                  <c:v>32.066666666667146</c:v>
                </c:pt>
                <c:pt idx="25">
                  <c:v>33.486111111111619</c:v>
                </c:pt>
                <c:pt idx="26">
                  <c:v>34.905555555556077</c:v>
                </c:pt>
                <c:pt idx="27">
                  <c:v>36.325000000000543</c:v>
                </c:pt>
                <c:pt idx="28">
                  <c:v>37.744444444445016</c:v>
                </c:pt>
                <c:pt idx="29">
                  <c:v>39.163888888889474</c:v>
                </c:pt>
                <c:pt idx="30">
                  <c:v>40.58333333333394</c:v>
                </c:pt>
                <c:pt idx="31">
                  <c:v>42.002777777778398</c:v>
                </c:pt>
                <c:pt idx="32">
                  <c:v>43.422222222222871</c:v>
                </c:pt>
                <c:pt idx="33">
                  <c:v>44.841666666667329</c:v>
                </c:pt>
                <c:pt idx="34">
                  <c:v>46.261111111111795</c:v>
                </c:pt>
                <c:pt idx="35">
                  <c:v>47.680555555556261</c:v>
                </c:pt>
                <c:pt idx="36">
                  <c:v>49.100000000000726</c:v>
                </c:pt>
                <c:pt idx="37">
                  <c:v>50.519444444445192</c:v>
                </c:pt>
                <c:pt idx="38">
                  <c:v>51.938888888889657</c:v>
                </c:pt>
                <c:pt idx="39">
                  <c:v>53.358333333334123</c:v>
                </c:pt>
                <c:pt idx="40">
                  <c:v>54.777777777778581</c:v>
                </c:pt>
                <c:pt idx="41">
                  <c:v>56.197222222223054</c:v>
                </c:pt>
                <c:pt idx="42">
                  <c:v>57.616666666667513</c:v>
                </c:pt>
                <c:pt idx="43">
                  <c:v>59.036111111111978</c:v>
                </c:pt>
                <c:pt idx="44">
                  <c:v>60.455555555556437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27904"/>
        <c:axId val="102830080"/>
      </c:lineChart>
      <c:catAx>
        <c:axId val="10282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  [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W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 </a:t>
                </a:r>
              </a:p>
            </c:rich>
          </c:tx>
          <c:layout>
            <c:manualLayout>
              <c:xMode val="edge"/>
              <c:yMode val="edge"/>
              <c:x val="0.83762123632595542"/>
              <c:y val="0.859813084112149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8300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2830080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Symbol"/>
                  </a:rPr>
                  <a:t>DJ</a:t>
                </a:r>
                <a:r>
                  <a:rPr lang="de-D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[K]</a:t>
                </a:r>
              </a:p>
            </c:rich>
          </c:tx>
          <c:layout>
            <c:manualLayout>
              <c:xMode val="edge"/>
              <c:yMode val="edge"/>
              <c:x val="0.10128625314498117"/>
              <c:y val="6.5420560747663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827904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25</xdr:row>
      <xdr:rowOff>9525</xdr:rowOff>
    </xdr:from>
    <xdr:to>
      <xdr:col>7</xdr:col>
      <xdr:colOff>57150</xdr:colOff>
      <xdr:row>55</xdr:row>
      <xdr:rowOff>28575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66675</xdr:rowOff>
        </xdr:from>
        <xdr:to>
          <xdr:col>6</xdr:col>
          <xdr:colOff>447675</xdr:colOff>
          <xdr:row>15</xdr:row>
          <xdr:rowOff>28575</xdr:rowOff>
        </xdr:to>
        <xdr:sp macro="" textlink="">
          <xdr:nvSpPr>
            <xdr:cNvPr id="1031" name="Bild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</xdr:row>
          <xdr:rowOff>133350</xdr:rowOff>
        </xdr:from>
        <xdr:to>
          <xdr:col>18</xdr:col>
          <xdr:colOff>504825</xdr:colOff>
          <xdr:row>16</xdr:row>
          <xdr:rowOff>161925</xdr:rowOff>
        </xdr:to>
        <xdr:sp macro="" textlink="">
          <xdr:nvSpPr>
            <xdr:cNvPr id="1032" name="Bild 7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333375</xdr:colOff>
      <xdr:row>1</xdr:row>
      <xdr:rowOff>152400</xdr:rowOff>
    </xdr:to>
    <xdr:pic>
      <xdr:nvPicPr>
        <xdr:cNvPr id="204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0191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20</xdr:row>
      <xdr:rowOff>85725</xdr:rowOff>
    </xdr:from>
    <xdr:to>
      <xdr:col>7</xdr:col>
      <xdr:colOff>619125</xdr:colOff>
      <xdr:row>45</xdr:row>
      <xdr:rowOff>114300</xdr:rowOff>
    </xdr:to>
    <xdr:graphicFrame macro="">
      <xdr:nvGraphicFramePr>
        <xdr:cNvPr id="205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66675</xdr:rowOff>
        </xdr:from>
        <xdr:to>
          <xdr:col>6</xdr:col>
          <xdr:colOff>447675</xdr:colOff>
          <xdr:row>15</xdr:row>
          <xdr:rowOff>28575</xdr:rowOff>
        </xdr:to>
        <xdr:sp macro="" textlink="">
          <xdr:nvSpPr>
            <xdr:cNvPr id="2055" name="Bild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19050</xdr:rowOff>
        </xdr:from>
        <xdr:to>
          <xdr:col>3</xdr:col>
          <xdr:colOff>733425</xdr:colOff>
          <xdr:row>50</xdr:row>
          <xdr:rowOff>142875</xdr:rowOff>
        </xdr:to>
        <xdr:sp macro="" textlink="">
          <xdr:nvSpPr>
            <xdr:cNvPr id="2056" name="Bild 7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tabSelected="1" workbookViewId="0">
      <selection activeCell="B20" sqref="B20"/>
    </sheetView>
  </sheetViews>
  <sheetFormatPr baseColWidth="10" defaultRowHeight="12.75" x14ac:dyDescent="0.2"/>
  <sheetData>
    <row r="1" spans="1:13" x14ac:dyDescent="0.2">
      <c r="F1" s="2"/>
      <c r="G1" s="2"/>
      <c r="H1" s="2"/>
      <c r="I1" s="2"/>
      <c r="J1" s="2"/>
    </row>
    <row r="2" spans="1:13" ht="15.75" x14ac:dyDescent="0.3">
      <c r="A2" s="3"/>
      <c r="B2" s="3"/>
      <c r="C2" s="3"/>
      <c r="D2" s="3"/>
      <c r="E2" s="3"/>
      <c r="F2" s="3"/>
      <c r="G2" s="3"/>
      <c r="H2" s="1"/>
      <c r="I2" s="5" t="s">
        <v>0</v>
      </c>
      <c r="J2" s="5" t="s">
        <v>1</v>
      </c>
      <c r="K2" s="5" t="s">
        <v>2</v>
      </c>
      <c r="L2" s="5" t="s">
        <v>3</v>
      </c>
      <c r="M2" s="6" t="s">
        <v>4</v>
      </c>
    </row>
    <row r="3" spans="1:13" x14ac:dyDescent="0.2">
      <c r="I3" s="8" t="s">
        <v>5</v>
      </c>
      <c r="J3" s="8" t="s">
        <v>5</v>
      </c>
      <c r="K3" s="8" t="s">
        <v>6</v>
      </c>
      <c r="L3" s="8" t="s">
        <v>6</v>
      </c>
      <c r="M3" s="9" t="s">
        <v>7</v>
      </c>
    </row>
    <row r="4" spans="1:13" x14ac:dyDescent="0.2">
      <c r="B4" t="s">
        <v>8</v>
      </c>
      <c r="E4" t="s">
        <v>28</v>
      </c>
      <c r="I4" s="17">
        <f>B19</f>
        <v>9</v>
      </c>
      <c r="J4" s="17">
        <f>B19</f>
        <v>9</v>
      </c>
      <c r="K4" s="11">
        <f>D19</f>
        <v>21</v>
      </c>
      <c r="L4" s="11">
        <f>E19</f>
        <v>23</v>
      </c>
      <c r="M4" s="5">
        <f>(((J4-I4)/I4)*(234.5+K4))-(L4-K4)</f>
        <v>-2</v>
      </c>
    </row>
    <row r="5" spans="1:13" x14ac:dyDescent="0.2">
      <c r="I5" s="17">
        <f t="shared" ref="I5:I48" si="0">I4</f>
        <v>9</v>
      </c>
      <c r="J5" s="17">
        <f t="shared" ref="J5:J13" si="1">J4+0.05</f>
        <v>9.0500000000000007</v>
      </c>
      <c r="K5" s="11">
        <f>D19</f>
        <v>21</v>
      </c>
      <c r="L5" s="11">
        <f t="shared" ref="L5:L48" si="2">L4</f>
        <v>23</v>
      </c>
      <c r="M5" s="10">
        <f>(((J5-I5)/I5)*(234.5+K5))-(L5-K5)</f>
        <v>-0.58055555555553529</v>
      </c>
    </row>
    <row r="6" spans="1:13" ht="15.75" x14ac:dyDescent="0.3">
      <c r="B6" s="4"/>
      <c r="C6" s="5" t="s">
        <v>0</v>
      </c>
      <c r="D6" t="s">
        <v>10</v>
      </c>
      <c r="I6" s="17">
        <f t="shared" si="0"/>
        <v>9</v>
      </c>
      <c r="J6" s="17">
        <f t="shared" si="1"/>
        <v>9.1000000000000014</v>
      </c>
      <c r="K6" s="11">
        <f>D19</f>
        <v>21</v>
      </c>
      <c r="L6" s="11">
        <f t="shared" si="2"/>
        <v>23</v>
      </c>
      <c r="M6" s="10">
        <f>(((J6-I17)/I17)*(234.5+K6))-(L6-K6)</f>
        <v>0.83888888888892943</v>
      </c>
    </row>
    <row r="7" spans="1:13" ht="15.75" x14ac:dyDescent="0.3">
      <c r="C7" s="5" t="s">
        <v>1</v>
      </c>
      <c r="D7" t="s">
        <v>11</v>
      </c>
      <c r="I7" s="17">
        <f t="shared" si="0"/>
        <v>9</v>
      </c>
      <c r="J7" s="17">
        <f t="shared" si="1"/>
        <v>9.1500000000000021</v>
      </c>
      <c r="K7" s="11">
        <f>D19</f>
        <v>21</v>
      </c>
      <c r="L7" s="11">
        <f t="shared" si="2"/>
        <v>23</v>
      </c>
      <c r="M7" s="10">
        <f t="shared" ref="M7:M17" si="3">(((J7-I6)/I6)*(234.5+K7))-(L7-K7)</f>
        <v>2.2583333333333933</v>
      </c>
    </row>
    <row r="8" spans="1:13" ht="15.75" x14ac:dyDescent="0.3">
      <c r="C8" s="6" t="s">
        <v>12</v>
      </c>
      <c r="D8" t="s">
        <v>13</v>
      </c>
      <c r="I8" s="17">
        <f t="shared" si="0"/>
        <v>9</v>
      </c>
      <c r="J8" s="17">
        <f t="shared" si="1"/>
        <v>9.2000000000000028</v>
      </c>
      <c r="K8" s="11">
        <f>D19</f>
        <v>21</v>
      </c>
      <c r="L8" s="11">
        <f t="shared" si="2"/>
        <v>23</v>
      </c>
      <c r="M8" s="10">
        <f t="shared" si="3"/>
        <v>3.6777777777778589</v>
      </c>
    </row>
    <row r="9" spans="1:13" ht="15.75" x14ac:dyDescent="0.3">
      <c r="C9" s="6" t="s">
        <v>14</v>
      </c>
      <c r="D9" t="s">
        <v>15</v>
      </c>
      <c r="I9" s="17">
        <f t="shared" si="0"/>
        <v>9</v>
      </c>
      <c r="J9" s="17">
        <f t="shared" si="1"/>
        <v>9.2500000000000036</v>
      </c>
      <c r="K9" s="11">
        <f>D19</f>
        <v>21</v>
      </c>
      <c r="L9" s="11">
        <f t="shared" si="2"/>
        <v>23</v>
      </c>
      <c r="M9" s="10">
        <f t="shared" si="3"/>
        <v>5.0972222222223227</v>
      </c>
    </row>
    <row r="10" spans="1:13" x14ac:dyDescent="0.2">
      <c r="C10" s="6" t="s">
        <v>4</v>
      </c>
      <c r="D10" t="s">
        <v>16</v>
      </c>
      <c r="I10" s="17">
        <f t="shared" si="0"/>
        <v>9</v>
      </c>
      <c r="J10" s="17">
        <f t="shared" si="1"/>
        <v>9.3000000000000043</v>
      </c>
      <c r="K10" s="11">
        <f>D19</f>
        <v>21</v>
      </c>
      <c r="L10" s="11">
        <f t="shared" si="2"/>
        <v>23</v>
      </c>
      <c r="M10" s="10">
        <f t="shared" si="3"/>
        <v>6.5166666666667865</v>
      </c>
    </row>
    <row r="11" spans="1:13" ht="14.25" x14ac:dyDescent="0.25">
      <c r="C11" s="6" t="s">
        <v>17</v>
      </c>
      <c r="D11" t="s">
        <v>18</v>
      </c>
      <c r="I11" s="17">
        <f t="shared" si="0"/>
        <v>9</v>
      </c>
      <c r="J11" s="17">
        <f t="shared" si="1"/>
        <v>9.350000000000005</v>
      </c>
      <c r="K11" s="11">
        <f>D19</f>
        <v>21</v>
      </c>
      <c r="L11" s="11">
        <f t="shared" si="2"/>
        <v>23</v>
      </c>
      <c r="M11" s="10">
        <f t="shared" si="3"/>
        <v>7.9361111111112539</v>
      </c>
    </row>
    <row r="12" spans="1:13" x14ac:dyDescent="0.2">
      <c r="I12" s="17">
        <f t="shared" si="0"/>
        <v>9</v>
      </c>
      <c r="J12" s="17">
        <f t="shared" si="1"/>
        <v>9.4000000000000057</v>
      </c>
      <c r="K12" s="11">
        <f>D19</f>
        <v>21</v>
      </c>
      <c r="L12" s="11">
        <f t="shared" si="2"/>
        <v>23</v>
      </c>
      <c r="M12" s="10">
        <f t="shared" si="3"/>
        <v>9.3555555555557177</v>
      </c>
    </row>
    <row r="13" spans="1:13" x14ac:dyDescent="0.2">
      <c r="I13" s="17">
        <f t="shared" si="0"/>
        <v>9</v>
      </c>
      <c r="J13" s="17">
        <f t="shared" si="1"/>
        <v>9.4500000000000064</v>
      </c>
      <c r="K13" s="11">
        <f>D19</f>
        <v>21</v>
      </c>
      <c r="L13" s="11">
        <f t="shared" si="2"/>
        <v>23</v>
      </c>
      <c r="M13" s="10">
        <f t="shared" si="3"/>
        <v>10.775000000000182</v>
      </c>
    </row>
    <row r="14" spans="1:13" x14ac:dyDescent="0.2">
      <c r="I14" s="17">
        <f t="shared" si="0"/>
        <v>9</v>
      </c>
      <c r="J14" s="17">
        <f t="shared" ref="J14:J48" si="4">J13+0.05</f>
        <v>9.5000000000000071</v>
      </c>
      <c r="K14" s="11">
        <f>D19</f>
        <v>21</v>
      </c>
      <c r="L14" s="11">
        <f t="shared" si="2"/>
        <v>23</v>
      </c>
      <c r="M14" s="10">
        <f t="shared" si="3"/>
        <v>12.194444444444645</v>
      </c>
    </row>
    <row r="15" spans="1:13" x14ac:dyDescent="0.2">
      <c r="I15" s="17">
        <f t="shared" si="0"/>
        <v>9</v>
      </c>
      <c r="J15" s="17">
        <f t="shared" si="4"/>
        <v>9.5500000000000078</v>
      </c>
      <c r="K15" s="11">
        <f>D19</f>
        <v>21</v>
      </c>
      <c r="L15" s="11">
        <f t="shared" si="2"/>
        <v>23</v>
      </c>
      <c r="M15" s="10">
        <f t="shared" si="3"/>
        <v>13.613888888889109</v>
      </c>
    </row>
    <row r="16" spans="1:13" x14ac:dyDescent="0.2">
      <c r="I16" s="17">
        <f t="shared" si="0"/>
        <v>9</v>
      </c>
      <c r="J16" s="17">
        <f t="shared" si="4"/>
        <v>9.6000000000000085</v>
      </c>
      <c r="K16" s="11">
        <f>D19</f>
        <v>21</v>
      </c>
      <c r="L16" s="11">
        <f t="shared" si="2"/>
        <v>23</v>
      </c>
      <c r="M16" s="10">
        <f t="shared" si="3"/>
        <v>15.033333333333573</v>
      </c>
    </row>
    <row r="17" spans="1:13" ht="15.75" x14ac:dyDescent="0.3">
      <c r="B17" s="7" t="s">
        <v>0</v>
      </c>
      <c r="C17" s="7" t="s">
        <v>1</v>
      </c>
      <c r="D17" s="7" t="s">
        <v>19</v>
      </c>
      <c r="E17" s="7" t="s">
        <v>20</v>
      </c>
      <c r="F17" s="15" t="s">
        <v>4</v>
      </c>
      <c r="G17" s="6" t="s">
        <v>17</v>
      </c>
      <c r="I17" s="17">
        <f t="shared" si="0"/>
        <v>9</v>
      </c>
      <c r="J17" s="17">
        <f t="shared" si="4"/>
        <v>9.6500000000000092</v>
      </c>
      <c r="K17" s="11">
        <f>D19</f>
        <v>21</v>
      </c>
      <c r="L17" s="11">
        <f t="shared" si="2"/>
        <v>23</v>
      </c>
      <c r="M17" s="10">
        <f t="shared" si="3"/>
        <v>16.452777777778039</v>
      </c>
    </row>
    <row r="18" spans="1:13" ht="13.5" thickBot="1" x14ac:dyDescent="0.25">
      <c r="A18" s="19"/>
      <c r="B18" s="20" t="s">
        <v>5</v>
      </c>
      <c r="C18" s="20" t="s">
        <v>5</v>
      </c>
      <c r="D18" s="20" t="s">
        <v>6</v>
      </c>
      <c r="E18" s="20" t="s">
        <v>6</v>
      </c>
      <c r="F18" s="20" t="s">
        <v>7</v>
      </c>
      <c r="G18" s="21" t="s">
        <v>21</v>
      </c>
      <c r="I18" s="17">
        <f t="shared" si="0"/>
        <v>9</v>
      </c>
      <c r="J18" s="17">
        <f t="shared" si="4"/>
        <v>9.7000000000000099</v>
      </c>
      <c r="K18" s="11">
        <f>D19</f>
        <v>21</v>
      </c>
      <c r="L18" s="11">
        <f t="shared" si="2"/>
        <v>23</v>
      </c>
      <c r="M18" s="10">
        <f t="shared" ref="M18:M48" si="5">(((J18-I18)/I18)*(234.5+K18))-(L18-K18)</f>
        <v>17.872222222222508</v>
      </c>
    </row>
    <row r="19" spans="1:13" ht="15.75" x14ac:dyDescent="0.3">
      <c r="A19" s="22" t="s">
        <v>25</v>
      </c>
      <c r="B19" s="28">
        <v>9</v>
      </c>
      <c r="C19" s="28">
        <v>12</v>
      </c>
      <c r="D19" s="29">
        <v>21</v>
      </c>
      <c r="E19" s="29">
        <v>23</v>
      </c>
      <c r="F19" s="26">
        <f>(((C19-B19)/B19)*(234.5+D19))-(E19-D19)</f>
        <v>83.166666666666657</v>
      </c>
      <c r="G19" s="23">
        <f>(((C19-B19)/B19)*(234.5+D19))-(-D19)</f>
        <v>106.16666666666666</v>
      </c>
      <c r="H19" s="2"/>
      <c r="I19" s="17">
        <f t="shared" si="0"/>
        <v>9</v>
      </c>
      <c r="J19" s="17">
        <f t="shared" si="4"/>
        <v>9.7500000000000107</v>
      </c>
      <c r="K19" s="11">
        <f>D19</f>
        <v>21</v>
      </c>
      <c r="L19" s="11">
        <f t="shared" si="2"/>
        <v>23</v>
      </c>
      <c r="M19" s="10">
        <f t="shared" si="5"/>
        <v>19.29166666666697</v>
      </c>
    </row>
    <row r="20" spans="1:13" ht="15.75" x14ac:dyDescent="0.3">
      <c r="A20" s="24" t="s">
        <v>26</v>
      </c>
      <c r="B20" s="30"/>
      <c r="C20" s="30"/>
      <c r="D20" s="31"/>
      <c r="E20" s="31"/>
      <c r="F20" s="27" t="e">
        <f>(((C20-B20)/B20)*(234.5+D20))-(E20-D20)</f>
        <v>#DIV/0!</v>
      </c>
      <c r="G20" s="25" t="e">
        <f>(((C20-B20)/B20)*(234.5+D20))-(-D20)</f>
        <v>#DIV/0!</v>
      </c>
      <c r="H20" s="2"/>
      <c r="I20" s="17">
        <f t="shared" si="0"/>
        <v>9</v>
      </c>
      <c r="J20" s="17">
        <f t="shared" si="4"/>
        <v>9.8000000000000114</v>
      </c>
      <c r="K20" s="11">
        <f>D19</f>
        <v>21</v>
      </c>
      <c r="L20" s="11">
        <f t="shared" si="2"/>
        <v>23</v>
      </c>
      <c r="M20" s="10">
        <f t="shared" si="5"/>
        <v>20.711111111111435</v>
      </c>
    </row>
    <row r="21" spans="1:13" ht="15.75" x14ac:dyDescent="0.3">
      <c r="A21" s="5" t="s">
        <v>27</v>
      </c>
      <c r="B21" s="32">
        <v>7.2</v>
      </c>
      <c r="C21" s="33">
        <v>8.1</v>
      </c>
      <c r="D21" s="34">
        <v>20</v>
      </c>
      <c r="E21" s="34">
        <v>15</v>
      </c>
      <c r="F21" s="18">
        <f>(((C21-B21)/B21)*(234.5+D21))-(E21-D21)</f>
        <v>36.812499999999979</v>
      </c>
      <c r="G21" s="14">
        <f>(((C21-B21)/B21)*(234.5+D21))-(-D21)</f>
        <v>51.812499999999979</v>
      </c>
      <c r="H21" s="2"/>
      <c r="I21" s="17">
        <f t="shared" si="0"/>
        <v>9</v>
      </c>
      <c r="J21" s="17">
        <f t="shared" si="4"/>
        <v>9.8500000000000121</v>
      </c>
      <c r="K21" s="11">
        <f>D19</f>
        <v>21</v>
      </c>
      <c r="L21" s="11">
        <f t="shared" si="2"/>
        <v>23</v>
      </c>
      <c r="M21" s="10">
        <f t="shared" si="5"/>
        <v>22.130555555555897</v>
      </c>
    </row>
    <row r="22" spans="1:13" x14ac:dyDescent="0.2">
      <c r="I22" s="17">
        <f t="shared" si="0"/>
        <v>9</v>
      </c>
      <c r="J22" s="17">
        <f t="shared" si="4"/>
        <v>9.9000000000000128</v>
      </c>
      <c r="K22" s="11">
        <f>D19</f>
        <v>21</v>
      </c>
      <c r="L22" s="11">
        <f t="shared" si="2"/>
        <v>23</v>
      </c>
      <c r="M22" s="10">
        <f t="shared" si="5"/>
        <v>23.550000000000363</v>
      </c>
    </row>
    <row r="23" spans="1:13" x14ac:dyDescent="0.2">
      <c r="A23" s="5"/>
      <c r="B23" s="35" t="s">
        <v>30</v>
      </c>
      <c r="C23" t="s">
        <v>29</v>
      </c>
      <c r="I23" s="17">
        <f t="shared" si="0"/>
        <v>9</v>
      </c>
      <c r="J23" s="17">
        <f t="shared" si="4"/>
        <v>9.9500000000000135</v>
      </c>
      <c r="K23" s="11">
        <f>D19</f>
        <v>21</v>
      </c>
      <c r="L23" s="11">
        <f t="shared" si="2"/>
        <v>23</v>
      </c>
      <c r="M23" s="10">
        <f t="shared" si="5"/>
        <v>24.969444444444829</v>
      </c>
    </row>
    <row r="24" spans="1:13" x14ac:dyDescent="0.2">
      <c r="A24" s="5"/>
      <c r="I24" s="17">
        <f t="shared" si="0"/>
        <v>9</v>
      </c>
      <c r="J24" s="17">
        <f t="shared" si="4"/>
        <v>10.000000000000014</v>
      </c>
      <c r="K24" s="11">
        <f>D19</f>
        <v>21</v>
      </c>
      <c r="L24" s="11">
        <f t="shared" si="2"/>
        <v>23</v>
      </c>
      <c r="M24" s="10">
        <f t="shared" si="5"/>
        <v>26.388888888889291</v>
      </c>
    </row>
    <row r="25" spans="1:13" x14ac:dyDescent="0.2">
      <c r="I25" s="17">
        <f t="shared" si="0"/>
        <v>9</v>
      </c>
      <c r="J25" s="17">
        <f t="shared" si="4"/>
        <v>10.050000000000015</v>
      </c>
      <c r="K25" s="11">
        <f>D19</f>
        <v>21</v>
      </c>
      <c r="L25" s="11">
        <f t="shared" si="2"/>
        <v>23</v>
      </c>
      <c r="M25" s="10">
        <f t="shared" si="5"/>
        <v>27.808333333333756</v>
      </c>
    </row>
    <row r="26" spans="1:13" x14ac:dyDescent="0.2">
      <c r="I26" s="17">
        <f t="shared" si="0"/>
        <v>9</v>
      </c>
      <c r="J26" s="17">
        <f t="shared" si="4"/>
        <v>10.100000000000016</v>
      </c>
      <c r="K26" s="11">
        <f>D19</f>
        <v>21</v>
      </c>
      <c r="L26" s="11">
        <f t="shared" si="2"/>
        <v>23</v>
      </c>
      <c r="M26" s="10">
        <f t="shared" si="5"/>
        <v>29.227777777778218</v>
      </c>
    </row>
    <row r="27" spans="1:13" x14ac:dyDescent="0.2">
      <c r="I27" s="17">
        <f t="shared" si="0"/>
        <v>9</v>
      </c>
      <c r="J27" s="17">
        <f t="shared" si="4"/>
        <v>10.150000000000016</v>
      </c>
      <c r="K27" s="11">
        <f>D19</f>
        <v>21</v>
      </c>
      <c r="L27" s="11">
        <f t="shared" si="2"/>
        <v>23</v>
      </c>
      <c r="M27" s="10">
        <f t="shared" si="5"/>
        <v>30.647222222222688</v>
      </c>
    </row>
    <row r="28" spans="1:13" x14ac:dyDescent="0.2">
      <c r="I28" s="17">
        <f t="shared" si="0"/>
        <v>9</v>
      </c>
      <c r="J28" s="17">
        <f t="shared" si="4"/>
        <v>10.200000000000017</v>
      </c>
      <c r="K28" s="11">
        <f>D19</f>
        <v>21</v>
      </c>
      <c r="L28" s="11">
        <f t="shared" si="2"/>
        <v>23</v>
      </c>
      <c r="M28" s="10">
        <f t="shared" si="5"/>
        <v>32.066666666667146</v>
      </c>
    </row>
    <row r="29" spans="1:13" x14ac:dyDescent="0.2">
      <c r="I29" s="17">
        <f t="shared" si="0"/>
        <v>9</v>
      </c>
      <c r="J29" s="17">
        <f t="shared" si="4"/>
        <v>10.250000000000018</v>
      </c>
      <c r="K29" s="11">
        <f>D19</f>
        <v>21</v>
      </c>
      <c r="L29" s="11">
        <f t="shared" si="2"/>
        <v>23</v>
      </c>
      <c r="M29" s="10">
        <f t="shared" si="5"/>
        <v>33.486111111111619</v>
      </c>
    </row>
    <row r="30" spans="1:13" x14ac:dyDescent="0.2">
      <c r="I30" s="17">
        <f t="shared" si="0"/>
        <v>9</v>
      </c>
      <c r="J30" s="17">
        <f t="shared" si="4"/>
        <v>10.300000000000018</v>
      </c>
      <c r="K30" s="11">
        <f>D19</f>
        <v>21</v>
      </c>
      <c r="L30" s="11">
        <f t="shared" si="2"/>
        <v>23</v>
      </c>
      <c r="M30" s="10">
        <f t="shared" si="5"/>
        <v>34.905555555556077</v>
      </c>
    </row>
    <row r="31" spans="1:13" x14ac:dyDescent="0.2">
      <c r="I31" s="17">
        <f t="shared" si="0"/>
        <v>9</v>
      </c>
      <c r="J31" s="17">
        <f t="shared" si="4"/>
        <v>10.350000000000019</v>
      </c>
      <c r="K31" s="11">
        <f>D19</f>
        <v>21</v>
      </c>
      <c r="L31" s="11">
        <f t="shared" si="2"/>
        <v>23</v>
      </c>
      <c r="M31" s="10">
        <f t="shared" si="5"/>
        <v>36.325000000000543</v>
      </c>
    </row>
    <row r="32" spans="1:13" x14ac:dyDescent="0.2">
      <c r="I32" s="17">
        <f t="shared" si="0"/>
        <v>9</v>
      </c>
      <c r="J32" s="17">
        <f t="shared" si="4"/>
        <v>10.40000000000002</v>
      </c>
      <c r="K32" s="11">
        <f>D19</f>
        <v>21</v>
      </c>
      <c r="L32" s="11">
        <f t="shared" si="2"/>
        <v>23</v>
      </c>
      <c r="M32" s="10">
        <f t="shared" si="5"/>
        <v>37.744444444445016</v>
      </c>
    </row>
    <row r="33" spans="9:13" x14ac:dyDescent="0.2">
      <c r="I33" s="17">
        <f t="shared" si="0"/>
        <v>9</v>
      </c>
      <c r="J33" s="17">
        <f t="shared" si="4"/>
        <v>10.450000000000021</v>
      </c>
      <c r="K33" s="11">
        <f>D19</f>
        <v>21</v>
      </c>
      <c r="L33" s="11">
        <f t="shared" si="2"/>
        <v>23</v>
      </c>
      <c r="M33" s="10">
        <f t="shared" si="5"/>
        <v>39.163888888889474</v>
      </c>
    </row>
    <row r="34" spans="9:13" x14ac:dyDescent="0.2">
      <c r="I34" s="17">
        <f t="shared" si="0"/>
        <v>9</v>
      </c>
      <c r="J34" s="17">
        <f t="shared" si="4"/>
        <v>10.500000000000021</v>
      </c>
      <c r="K34" s="11">
        <f>D19</f>
        <v>21</v>
      </c>
      <c r="L34" s="11">
        <f t="shared" si="2"/>
        <v>23</v>
      </c>
      <c r="M34" s="10">
        <f t="shared" si="5"/>
        <v>40.58333333333394</v>
      </c>
    </row>
    <row r="35" spans="9:13" x14ac:dyDescent="0.2">
      <c r="I35" s="17">
        <f t="shared" si="0"/>
        <v>9</v>
      </c>
      <c r="J35" s="17">
        <f t="shared" si="4"/>
        <v>10.550000000000022</v>
      </c>
      <c r="K35" s="11">
        <f>D19</f>
        <v>21</v>
      </c>
      <c r="L35" s="11">
        <f t="shared" si="2"/>
        <v>23</v>
      </c>
      <c r="M35" s="10">
        <f t="shared" si="5"/>
        <v>42.002777777778398</v>
      </c>
    </row>
    <row r="36" spans="9:13" x14ac:dyDescent="0.2">
      <c r="I36" s="17">
        <f t="shared" si="0"/>
        <v>9</v>
      </c>
      <c r="J36" s="17">
        <f t="shared" si="4"/>
        <v>10.600000000000023</v>
      </c>
      <c r="K36" s="11">
        <f>D19</f>
        <v>21</v>
      </c>
      <c r="L36" s="11">
        <f t="shared" si="2"/>
        <v>23</v>
      </c>
      <c r="M36" s="10">
        <f t="shared" si="5"/>
        <v>43.422222222222871</v>
      </c>
    </row>
    <row r="37" spans="9:13" x14ac:dyDescent="0.2">
      <c r="I37" s="17">
        <f t="shared" si="0"/>
        <v>9</v>
      </c>
      <c r="J37" s="17">
        <f t="shared" si="4"/>
        <v>10.650000000000023</v>
      </c>
      <c r="K37" s="11">
        <f>D19</f>
        <v>21</v>
      </c>
      <c r="L37" s="11">
        <f t="shared" si="2"/>
        <v>23</v>
      </c>
      <c r="M37" s="10">
        <f t="shared" si="5"/>
        <v>44.841666666667329</v>
      </c>
    </row>
    <row r="38" spans="9:13" x14ac:dyDescent="0.2">
      <c r="I38" s="17">
        <f t="shared" si="0"/>
        <v>9</v>
      </c>
      <c r="J38" s="17">
        <f t="shared" si="4"/>
        <v>10.700000000000024</v>
      </c>
      <c r="K38" s="11">
        <f>D19</f>
        <v>21</v>
      </c>
      <c r="L38" s="11">
        <f t="shared" si="2"/>
        <v>23</v>
      </c>
      <c r="M38" s="10">
        <f t="shared" si="5"/>
        <v>46.261111111111795</v>
      </c>
    </row>
    <row r="39" spans="9:13" x14ac:dyDescent="0.2">
      <c r="I39" s="17">
        <f t="shared" si="0"/>
        <v>9</v>
      </c>
      <c r="J39" s="17">
        <f t="shared" si="4"/>
        <v>10.750000000000025</v>
      </c>
      <c r="K39" s="11">
        <f>D19</f>
        <v>21</v>
      </c>
      <c r="L39" s="11">
        <f t="shared" si="2"/>
        <v>23</v>
      </c>
      <c r="M39" s="10">
        <f t="shared" si="5"/>
        <v>47.680555555556261</v>
      </c>
    </row>
    <row r="40" spans="9:13" x14ac:dyDescent="0.2">
      <c r="I40" s="17">
        <f t="shared" si="0"/>
        <v>9</v>
      </c>
      <c r="J40" s="17">
        <f t="shared" si="4"/>
        <v>10.800000000000026</v>
      </c>
      <c r="K40" s="11">
        <f>D19</f>
        <v>21</v>
      </c>
      <c r="L40" s="11">
        <f t="shared" si="2"/>
        <v>23</v>
      </c>
      <c r="M40" s="10">
        <f t="shared" si="5"/>
        <v>49.100000000000726</v>
      </c>
    </row>
    <row r="41" spans="9:13" x14ac:dyDescent="0.2">
      <c r="I41" s="17">
        <f t="shared" si="0"/>
        <v>9</v>
      </c>
      <c r="J41" s="17">
        <f t="shared" si="4"/>
        <v>10.850000000000026</v>
      </c>
      <c r="K41" s="11">
        <f>D19</f>
        <v>21</v>
      </c>
      <c r="L41" s="11">
        <f t="shared" si="2"/>
        <v>23</v>
      </c>
      <c r="M41" s="10">
        <f t="shared" si="5"/>
        <v>50.519444444445192</v>
      </c>
    </row>
    <row r="42" spans="9:13" x14ac:dyDescent="0.2">
      <c r="I42" s="17">
        <f t="shared" si="0"/>
        <v>9</v>
      </c>
      <c r="J42" s="17">
        <f t="shared" si="4"/>
        <v>10.900000000000027</v>
      </c>
      <c r="K42" s="11">
        <f>D19</f>
        <v>21</v>
      </c>
      <c r="L42" s="11">
        <f t="shared" si="2"/>
        <v>23</v>
      </c>
      <c r="M42" s="10">
        <f t="shared" si="5"/>
        <v>51.938888888889657</v>
      </c>
    </row>
    <row r="43" spans="9:13" x14ac:dyDescent="0.2">
      <c r="I43" s="17">
        <f t="shared" si="0"/>
        <v>9</v>
      </c>
      <c r="J43" s="17">
        <f t="shared" si="4"/>
        <v>10.950000000000028</v>
      </c>
      <c r="K43" s="11">
        <f>D19</f>
        <v>21</v>
      </c>
      <c r="L43" s="11">
        <f t="shared" si="2"/>
        <v>23</v>
      </c>
      <c r="M43" s="10">
        <f t="shared" si="5"/>
        <v>53.358333333334123</v>
      </c>
    </row>
    <row r="44" spans="9:13" x14ac:dyDescent="0.2">
      <c r="I44" s="17">
        <f t="shared" si="0"/>
        <v>9</v>
      </c>
      <c r="J44" s="17">
        <f t="shared" si="4"/>
        <v>11.000000000000028</v>
      </c>
      <c r="K44" s="11">
        <f>D19</f>
        <v>21</v>
      </c>
      <c r="L44" s="11">
        <f t="shared" si="2"/>
        <v>23</v>
      </c>
      <c r="M44" s="10">
        <f t="shared" si="5"/>
        <v>54.777777777778581</v>
      </c>
    </row>
    <row r="45" spans="9:13" x14ac:dyDescent="0.2">
      <c r="I45" s="17">
        <f t="shared" si="0"/>
        <v>9</v>
      </c>
      <c r="J45" s="17">
        <f t="shared" si="4"/>
        <v>11.050000000000029</v>
      </c>
      <c r="K45" s="11">
        <f>D19</f>
        <v>21</v>
      </c>
      <c r="L45" s="11">
        <f t="shared" si="2"/>
        <v>23</v>
      </c>
      <c r="M45" s="10">
        <f t="shared" si="5"/>
        <v>56.197222222223054</v>
      </c>
    </row>
    <row r="46" spans="9:13" x14ac:dyDescent="0.2">
      <c r="I46" s="17">
        <f t="shared" si="0"/>
        <v>9</v>
      </c>
      <c r="J46" s="17">
        <f t="shared" si="4"/>
        <v>11.10000000000003</v>
      </c>
      <c r="K46" s="11">
        <f>D19</f>
        <v>21</v>
      </c>
      <c r="L46" s="11">
        <f t="shared" si="2"/>
        <v>23</v>
      </c>
      <c r="M46" s="10">
        <f t="shared" si="5"/>
        <v>57.616666666667513</v>
      </c>
    </row>
    <row r="47" spans="9:13" x14ac:dyDescent="0.2">
      <c r="I47" s="17">
        <f t="shared" si="0"/>
        <v>9</v>
      </c>
      <c r="J47" s="17">
        <f t="shared" si="4"/>
        <v>11.150000000000031</v>
      </c>
      <c r="K47" s="11">
        <f>D19</f>
        <v>21</v>
      </c>
      <c r="L47" s="11">
        <f t="shared" si="2"/>
        <v>23</v>
      </c>
      <c r="M47" s="10">
        <f t="shared" si="5"/>
        <v>59.036111111111978</v>
      </c>
    </row>
    <row r="48" spans="9:13" x14ac:dyDescent="0.2">
      <c r="I48" s="17">
        <f t="shared" si="0"/>
        <v>9</v>
      </c>
      <c r="J48" s="17">
        <f t="shared" si="4"/>
        <v>11.200000000000031</v>
      </c>
      <c r="K48" s="11">
        <f>D19</f>
        <v>21</v>
      </c>
      <c r="L48" s="11">
        <f t="shared" si="2"/>
        <v>23</v>
      </c>
      <c r="M48" s="10">
        <f t="shared" si="5"/>
        <v>60.455555555556437</v>
      </c>
    </row>
    <row r="49" spans="11:11" x14ac:dyDescent="0.2">
      <c r="K49" s="16"/>
    </row>
    <row r="67" spans="2:6" x14ac:dyDescent="0.2">
      <c r="B67" s="13"/>
      <c r="C67" s="13"/>
      <c r="D67" s="14"/>
      <c r="E67" s="14"/>
      <c r="F67" s="14"/>
    </row>
    <row r="68" spans="2:6" x14ac:dyDescent="0.2">
      <c r="B68" s="13"/>
      <c r="C68" s="13"/>
      <c r="D68" s="14"/>
      <c r="E68" s="14"/>
      <c r="F68" s="14"/>
    </row>
    <row r="104" spans="1:1" x14ac:dyDescent="0.2">
      <c r="A104" t="s">
        <v>24</v>
      </c>
    </row>
  </sheetData>
  <dataConsolidate/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&amp;R&amp;8 &amp;D Mohr &amp;F</oddFooter>
  </headerFooter>
  <drawing r:id="rId2"/>
  <legacyDrawing r:id="rId3"/>
  <oleObjects>
    <mc:AlternateContent xmlns:mc="http://schemas.openxmlformats.org/markup-compatibility/2006">
      <mc:Choice Requires="x14">
        <oleObject progId="Equation.2" shapeId="1031" r:id="rId4">
          <objectPr defaultSize="0" autoLine="0" r:id="rId5">
            <anchor moveWithCells="1">
              <from>
                <xdr:col>0</xdr:col>
                <xdr:colOff>276225</xdr:colOff>
                <xdr:row>11</xdr:row>
                <xdr:rowOff>66675</xdr:rowOff>
              </from>
              <to>
                <xdr:col>6</xdr:col>
                <xdr:colOff>447675</xdr:colOff>
                <xdr:row>15</xdr:row>
                <xdr:rowOff>28575</xdr:rowOff>
              </to>
            </anchor>
          </objectPr>
        </oleObject>
      </mc:Choice>
      <mc:Fallback>
        <oleObject progId="Equation.2" shapeId="1031" r:id="rId4"/>
      </mc:Fallback>
    </mc:AlternateContent>
    <mc:AlternateContent xmlns:mc="http://schemas.openxmlformats.org/markup-compatibility/2006">
      <mc:Choice Requires="x14">
        <oleObject progId="Equation.2" shapeId="1032" r:id="rId6">
          <objectPr defaultSize="0" autoLine="0" autoPict="0" r:id="rId7">
            <anchor moveWithCells="1">
              <from>
                <xdr:col>13</xdr:col>
                <xdr:colOff>66675</xdr:colOff>
                <xdr:row>9</xdr:row>
                <xdr:rowOff>133350</xdr:rowOff>
              </from>
              <to>
                <xdr:col>18</xdr:col>
                <xdr:colOff>504825</xdr:colOff>
                <xdr:row>16</xdr:row>
                <xdr:rowOff>161925</xdr:rowOff>
              </to>
            </anchor>
          </objectPr>
        </oleObject>
      </mc:Choice>
      <mc:Fallback>
        <oleObject progId="Equation.2" shapeId="103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workbookViewId="0">
      <selection activeCell="O33" sqref="O33"/>
    </sheetView>
  </sheetViews>
  <sheetFormatPr baseColWidth="10" defaultRowHeight="12.75" x14ac:dyDescent="0.2"/>
  <sheetData>
    <row r="1" spans="1:13" x14ac:dyDescent="0.2">
      <c r="F1" s="2"/>
      <c r="G1" s="2"/>
      <c r="H1" s="2"/>
      <c r="I1" s="2"/>
      <c r="J1" s="2"/>
    </row>
    <row r="2" spans="1:13" ht="15.75" x14ac:dyDescent="0.3">
      <c r="A2" s="3"/>
      <c r="B2" s="3"/>
      <c r="C2" s="3"/>
      <c r="D2" s="3"/>
      <c r="E2" s="3"/>
      <c r="F2" s="3"/>
      <c r="G2" s="3"/>
      <c r="H2" s="1"/>
      <c r="I2" s="5" t="s">
        <v>0</v>
      </c>
      <c r="J2" s="5" t="s">
        <v>1</v>
      </c>
      <c r="K2" s="5" t="s">
        <v>2</v>
      </c>
      <c r="L2" s="5" t="s">
        <v>3</v>
      </c>
      <c r="M2" s="6" t="s">
        <v>4</v>
      </c>
    </row>
    <row r="3" spans="1:13" x14ac:dyDescent="0.2">
      <c r="I3" s="8" t="s">
        <v>5</v>
      </c>
      <c r="J3" s="8" t="s">
        <v>5</v>
      </c>
      <c r="K3" s="8" t="s">
        <v>6</v>
      </c>
      <c r="L3" s="8" t="s">
        <v>6</v>
      </c>
      <c r="M3" s="9" t="s">
        <v>7</v>
      </c>
    </row>
    <row r="4" spans="1:13" x14ac:dyDescent="0.2">
      <c r="B4" t="s">
        <v>8</v>
      </c>
      <c r="E4" t="s">
        <v>9</v>
      </c>
      <c r="I4" s="12">
        <f>B19</f>
        <v>8</v>
      </c>
      <c r="J4" s="12">
        <f>B19</f>
        <v>8</v>
      </c>
      <c r="K4" s="11">
        <f>D19</f>
        <v>21</v>
      </c>
      <c r="L4" s="11">
        <f>E19</f>
        <v>26</v>
      </c>
      <c r="M4" s="5">
        <f>(((J4-I4)/I4)*(234.5+K4))-(L4-K4)</f>
        <v>-5</v>
      </c>
    </row>
    <row r="5" spans="1:13" x14ac:dyDescent="0.2">
      <c r="I5" s="12">
        <f t="shared" ref="I5:I48" si="0">I4</f>
        <v>8</v>
      </c>
      <c r="J5" s="12">
        <f t="shared" ref="J5:J48" si="1">J4+0.05</f>
        <v>8.0500000000000007</v>
      </c>
      <c r="K5" s="11">
        <f>D19</f>
        <v>21</v>
      </c>
      <c r="L5" s="11">
        <f t="shared" ref="L5:L48" si="2">L4</f>
        <v>26</v>
      </c>
      <c r="M5" s="10">
        <f>(((J5-I5)/I5)*(234.5+K5))-(L5-K5)</f>
        <v>-3.4031249999999771</v>
      </c>
    </row>
    <row r="6" spans="1:13" ht="15.75" x14ac:dyDescent="0.3">
      <c r="B6" s="4"/>
      <c r="C6" s="5" t="s">
        <v>0</v>
      </c>
      <c r="D6" t="s">
        <v>10</v>
      </c>
      <c r="I6" s="12">
        <f t="shared" si="0"/>
        <v>8</v>
      </c>
      <c r="J6" s="12">
        <f t="shared" si="1"/>
        <v>8.1000000000000014</v>
      </c>
      <c r="K6" s="11">
        <v>17.600000000000001</v>
      </c>
      <c r="L6" s="11">
        <f t="shared" si="2"/>
        <v>26</v>
      </c>
      <c r="M6" s="10">
        <f>(((J6-I17)/I17)*(234.5+K6))-(L6-K6)</f>
        <v>-5.2487499999999541</v>
      </c>
    </row>
    <row r="7" spans="1:13" ht="15.75" x14ac:dyDescent="0.3">
      <c r="C7" s="5" t="s">
        <v>1</v>
      </c>
      <c r="D7" t="s">
        <v>11</v>
      </c>
      <c r="I7" s="12">
        <f t="shared" si="0"/>
        <v>8</v>
      </c>
      <c r="J7" s="12">
        <f t="shared" si="1"/>
        <v>8.1500000000000021</v>
      </c>
      <c r="K7" s="11">
        <f t="shared" ref="K7:K48" si="3">(D21)+17.6</f>
        <v>17.600000000000001</v>
      </c>
      <c r="L7" s="11">
        <f t="shared" si="2"/>
        <v>26</v>
      </c>
      <c r="M7" s="10">
        <f t="shared" ref="M7:M17" si="4">(((J7-I6)/I6)*(234.5+K7))-(L7-K7)</f>
        <v>-3.6731249999999314</v>
      </c>
    </row>
    <row r="8" spans="1:13" ht="15.75" x14ac:dyDescent="0.3">
      <c r="C8" s="6" t="s">
        <v>12</v>
      </c>
      <c r="D8" t="s">
        <v>13</v>
      </c>
      <c r="I8" s="12">
        <f t="shared" si="0"/>
        <v>8</v>
      </c>
      <c r="J8" s="12">
        <f t="shared" si="1"/>
        <v>8.2000000000000028</v>
      </c>
      <c r="K8" s="11">
        <f t="shared" si="3"/>
        <v>17.600000000000001</v>
      </c>
      <c r="L8" s="11">
        <f t="shared" si="2"/>
        <v>26</v>
      </c>
      <c r="M8" s="10">
        <f t="shared" si="4"/>
        <v>-2.0974999999999095</v>
      </c>
    </row>
    <row r="9" spans="1:13" ht="15.75" x14ac:dyDescent="0.3">
      <c r="C9" s="6" t="s">
        <v>14</v>
      </c>
      <c r="D9" t="s">
        <v>15</v>
      </c>
      <c r="I9" s="12">
        <f t="shared" si="0"/>
        <v>8</v>
      </c>
      <c r="J9" s="12">
        <f t="shared" si="1"/>
        <v>8.2500000000000036</v>
      </c>
      <c r="K9" s="11">
        <f t="shared" si="3"/>
        <v>17.600000000000001</v>
      </c>
      <c r="L9" s="11">
        <f t="shared" si="2"/>
        <v>26</v>
      </c>
      <c r="M9" s="10">
        <f t="shared" si="4"/>
        <v>-0.52187499999988685</v>
      </c>
    </row>
    <row r="10" spans="1:13" x14ac:dyDescent="0.2">
      <c r="C10" s="6" t="s">
        <v>4</v>
      </c>
      <c r="D10" t="s">
        <v>16</v>
      </c>
      <c r="I10" s="12">
        <f t="shared" si="0"/>
        <v>8</v>
      </c>
      <c r="J10" s="12">
        <f t="shared" si="1"/>
        <v>8.3000000000000043</v>
      </c>
      <c r="K10" s="11">
        <f t="shared" si="3"/>
        <v>17.600000000000001</v>
      </c>
      <c r="L10" s="11">
        <f t="shared" si="2"/>
        <v>26</v>
      </c>
      <c r="M10" s="10">
        <f t="shared" si="4"/>
        <v>1.0537500000001359</v>
      </c>
    </row>
    <row r="11" spans="1:13" ht="14.25" x14ac:dyDescent="0.25">
      <c r="C11" s="6" t="s">
        <v>17</v>
      </c>
      <c r="D11" t="s">
        <v>18</v>
      </c>
      <c r="I11" s="12">
        <f t="shared" si="0"/>
        <v>8</v>
      </c>
      <c r="J11" s="12">
        <f t="shared" si="1"/>
        <v>8.350000000000005</v>
      </c>
      <c r="K11" s="11">
        <f t="shared" si="3"/>
        <v>17.600000000000001</v>
      </c>
      <c r="L11" s="11">
        <f t="shared" si="2"/>
        <v>26</v>
      </c>
      <c r="M11" s="10">
        <f t="shared" si="4"/>
        <v>2.6293750000001577</v>
      </c>
    </row>
    <row r="12" spans="1:13" x14ac:dyDescent="0.2">
      <c r="I12" s="12">
        <f t="shared" si="0"/>
        <v>8</v>
      </c>
      <c r="J12" s="12">
        <f t="shared" si="1"/>
        <v>8.4000000000000057</v>
      </c>
      <c r="K12" s="11">
        <f t="shared" si="3"/>
        <v>17.600000000000001</v>
      </c>
      <c r="L12" s="11">
        <f t="shared" si="2"/>
        <v>26</v>
      </c>
      <c r="M12" s="10">
        <f t="shared" si="4"/>
        <v>4.2050000000001795</v>
      </c>
    </row>
    <row r="13" spans="1:13" x14ac:dyDescent="0.2">
      <c r="I13" s="12">
        <f t="shared" si="0"/>
        <v>8</v>
      </c>
      <c r="J13" s="12">
        <f t="shared" si="1"/>
        <v>8.4500000000000064</v>
      </c>
      <c r="K13" s="11">
        <f t="shared" si="3"/>
        <v>17.600000000000001</v>
      </c>
      <c r="L13" s="11">
        <f t="shared" si="2"/>
        <v>26</v>
      </c>
      <c r="M13" s="10">
        <f t="shared" si="4"/>
        <v>5.7806250000002031</v>
      </c>
    </row>
    <row r="14" spans="1:13" x14ac:dyDescent="0.2">
      <c r="I14" s="12">
        <f t="shared" si="0"/>
        <v>8</v>
      </c>
      <c r="J14" s="12">
        <f t="shared" si="1"/>
        <v>8.5000000000000071</v>
      </c>
      <c r="K14" s="11">
        <f t="shared" si="3"/>
        <v>17.600000000000001</v>
      </c>
      <c r="L14" s="11">
        <f t="shared" si="2"/>
        <v>26</v>
      </c>
      <c r="M14" s="10">
        <f t="shared" si="4"/>
        <v>7.3562500000002249</v>
      </c>
    </row>
    <row r="15" spans="1:13" x14ac:dyDescent="0.2">
      <c r="I15" s="12">
        <f t="shared" si="0"/>
        <v>8</v>
      </c>
      <c r="J15" s="12">
        <f t="shared" si="1"/>
        <v>8.5500000000000078</v>
      </c>
      <c r="K15" s="11">
        <f t="shared" si="3"/>
        <v>17.600000000000001</v>
      </c>
      <c r="L15" s="11">
        <f t="shared" si="2"/>
        <v>26</v>
      </c>
      <c r="M15" s="10">
        <f t="shared" si="4"/>
        <v>8.9318750000002467</v>
      </c>
    </row>
    <row r="16" spans="1:13" x14ac:dyDescent="0.2">
      <c r="I16" s="12">
        <f t="shared" si="0"/>
        <v>8</v>
      </c>
      <c r="J16" s="12">
        <f t="shared" si="1"/>
        <v>8.6000000000000085</v>
      </c>
      <c r="K16" s="11">
        <f t="shared" si="3"/>
        <v>17.600000000000001</v>
      </c>
      <c r="L16" s="11">
        <f t="shared" si="2"/>
        <v>26</v>
      </c>
      <c r="M16" s="10">
        <f t="shared" si="4"/>
        <v>10.50750000000027</v>
      </c>
    </row>
    <row r="17" spans="1:13" ht="15.75" x14ac:dyDescent="0.3">
      <c r="B17" s="7" t="s">
        <v>0</v>
      </c>
      <c r="C17" s="7" t="s">
        <v>1</v>
      </c>
      <c r="D17" s="7" t="s">
        <v>19</v>
      </c>
      <c r="E17" s="7" t="s">
        <v>20</v>
      </c>
      <c r="F17" s="15" t="s">
        <v>4</v>
      </c>
      <c r="G17" s="6" t="s">
        <v>17</v>
      </c>
      <c r="I17" s="12">
        <f t="shared" si="0"/>
        <v>8</v>
      </c>
      <c r="J17" s="12">
        <f t="shared" si="1"/>
        <v>8.6500000000000092</v>
      </c>
      <c r="K17" s="11">
        <f t="shared" si="3"/>
        <v>17.600000000000001</v>
      </c>
      <c r="L17" s="11">
        <f t="shared" si="2"/>
        <v>26</v>
      </c>
      <c r="M17" s="10">
        <f t="shared" si="4"/>
        <v>12.08312500000029</v>
      </c>
    </row>
    <row r="18" spans="1:13" x14ac:dyDescent="0.2">
      <c r="B18" s="8" t="s">
        <v>5</v>
      </c>
      <c r="C18" s="8" t="s">
        <v>5</v>
      </c>
      <c r="D18" s="8" t="s">
        <v>6</v>
      </c>
      <c r="E18" s="8" t="s">
        <v>6</v>
      </c>
      <c r="F18" s="8" t="s">
        <v>7</v>
      </c>
      <c r="G18" s="9" t="s">
        <v>21</v>
      </c>
      <c r="I18" s="12">
        <f t="shared" si="0"/>
        <v>8</v>
      </c>
      <c r="J18" s="12">
        <f t="shared" si="1"/>
        <v>8.7000000000000099</v>
      </c>
      <c r="K18" s="11">
        <f t="shared" si="3"/>
        <v>17.600000000000001</v>
      </c>
      <c r="L18" s="11">
        <f t="shared" si="2"/>
        <v>26</v>
      </c>
      <c r="M18" s="10">
        <f t="shared" ref="M18:M48" si="5">(((J18-I18)/I18)*(234.5+K18))-(L18-K18)</f>
        <v>13.658750000000314</v>
      </c>
    </row>
    <row r="19" spans="1:13" ht="15.75" x14ac:dyDescent="0.3">
      <c r="A19" s="5" t="s">
        <v>22</v>
      </c>
      <c r="B19" s="12">
        <v>8</v>
      </c>
      <c r="C19" s="12">
        <v>12</v>
      </c>
      <c r="D19" s="11">
        <v>21</v>
      </c>
      <c r="E19" s="11">
        <v>26</v>
      </c>
      <c r="F19" s="11">
        <f>(((C19-B19)/B19)*(234.5+D19))-(E19-D19)</f>
        <v>122.75</v>
      </c>
      <c r="G19" s="11">
        <f>(((C19-B19)/B19)*(234.5+D19))-(-D19)</f>
        <v>148.75</v>
      </c>
      <c r="I19" s="12">
        <f t="shared" si="0"/>
        <v>8</v>
      </c>
      <c r="J19" s="12">
        <f t="shared" si="1"/>
        <v>8.7500000000000107</v>
      </c>
      <c r="K19" s="11">
        <f t="shared" si="3"/>
        <v>17.600000000000001</v>
      </c>
      <c r="L19" s="11">
        <f t="shared" si="2"/>
        <v>26</v>
      </c>
      <c r="M19" s="10">
        <f t="shared" si="5"/>
        <v>15.234375000000338</v>
      </c>
    </row>
    <row r="20" spans="1:13" ht="15.75" x14ac:dyDescent="0.3">
      <c r="A20" s="5" t="s">
        <v>23</v>
      </c>
      <c r="B20" s="12">
        <v>13</v>
      </c>
      <c r="C20" s="12">
        <v>17</v>
      </c>
      <c r="D20" s="11">
        <v>21</v>
      </c>
      <c r="E20" s="11">
        <v>26</v>
      </c>
      <c r="F20" s="11">
        <f>(((C20-B20)/B20)*(234.5+D20))-(E20-D20)</f>
        <v>73.615384615384613</v>
      </c>
      <c r="G20" s="11">
        <f>(((C20-B20)/B20)*(234.5+D20))-(-D20)</f>
        <v>99.615384615384613</v>
      </c>
      <c r="I20" s="12">
        <f t="shared" si="0"/>
        <v>8</v>
      </c>
      <c r="J20" s="12">
        <f t="shared" si="1"/>
        <v>8.8000000000000114</v>
      </c>
      <c r="K20" s="11">
        <f t="shared" si="3"/>
        <v>17.600000000000001</v>
      </c>
      <c r="L20" s="11">
        <f t="shared" si="2"/>
        <v>26</v>
      </c>
      <c r="M20" s="10">
        <f t="shared" si="5"/>
        <v>16.810000000000358</v>
      </c>
    </row>
    <row r="21" spans="1:13" x14ac:dyDescent="0.2">
      <c r="I21" s="12">
        <f t="shared" si="0"/>
        <v>8</v>
      </c>
      <c r="J21" s="12">
        <f t="shared" si="1"/>
        <v>8.8500000000000121</v>
      </c>
      <c r="K21" s="11">
        <f t="shared" si="3"/>
        <v>17.600000000000001</v>
      </c>
      <c r="L21" s="11">
        <f t="shared" si="2"/>
        <v>26</v>
      </c>
      <c r="M21" s="10">
        <f t="shared" si="5"/>
        <v>18.385625000000381</v>
      </c>
    </row>
    <row r="22" spans="1:13" x14ac:dyDescent="0.2">
      <c r="I22" s="12">
        <f t="shared" si="0"/>
        <v>8</v>
      </c>
      <c r="J22" s="12">
        <f t="shared" si="1"/>
        <v>8.9000000000000128</v>
      </c>
      <c r="K22" s="11">
        <f t="shared" si="3"/>
        <v>17.600000000000001</v>
      </c>
      <c r="L22" s="11">
        <f t="shared" si="2"/>
        <v>26</v>
      </c>
      <c r="M22" s="10">
        <f t="shared" si="5"/>
        <v>19.961250000000405</v>
      </c>
    </row>
    <row r="23" spans="1:13" x14ac:dyDescent="0.2">
      <c r="A23" s="5"/>
      <c r="I23" s="12">
        <f t="shared" si="0"/>
        <v>8</v>
      </c>
      <c r="J23" s="12">
        <f t="shared" si="1"/>
        <v>8.9500000000000135</v>
      </c>
      <c r="K23" s="11">
        <f t="shared" si="3"/>
        <v>17.600000000000001</v>
      </c>
      <c r="L23" s="11">
        <f t="shared" si="2"/>
        <v>26</v>
      </c>
      <c r="M23" s="10">
        <f t="shared" si="5"/>
        <v>21.536875000000425</v>
      </c>
    </row>
    <row r="24" spans="1:13" x14ac:dyDescent="0.2">
      <c r="A24" s="5"/>
      <c r="I24" s="12">
        <f t="shared" si="0"/>
        <v>8</v>
      </c>
      <c r="J24" s="12">
        <f t="shared" si="1"/>
        <v>9.0000000000000142</v>
      </c>
      <c r="K24" s="11">
        <f t="shared" si="3"/>
        <v>17.600000000000001</v>
      </c>
      <c r="L24" s="11">
        <f t="shared" si="2"/>
        <v>26</v>
      </c>
      <c r="M24" s="10">
        <f t="shared" si="5"/>
        <v>23.112500000000448</v>
      </c>
    </row>
    <row r="25" spans="1:13" x14ac:dyDescent="0.2">
      <c r="I25" s="12">
        <f t="shared" si="0"/>
        <v>8</v>
      </c>
      <c r="J25" s="12">
        <f t="shared" si="1"/>
        <v>9.0500000000000149</v>
      </c>
      <c r="K25" s="11">
        <f t="shared" si="3"/>
        <v>17.600000000000001</v>
      </c>
      <c r="L25" s="11">
        <f t="shared" si="2"/>
        <v>26</v>
      </c>
      <c r="M25" s="10">
        <f t="shared" si="5"/>
        <v>24.688125000000468</v>
      </c>
    </row>
    <row r="26" spans="1:13" x14ac:dyDescent="0.2">
      <c r="I26" s="12">
        <f t="shared" si="0"/>
        <v>8</v>
      </c>
      <c r="J26" s="12">
        <f t="shared" si="1"/>
        <v>9.1000000000000156</v>
      </c>
      <c r="K26" s="11">
        <f t="shared" si="3"/>
        <v>17.600000000000001</v>
      </c>
      <c r="L26" s="11">
        <f t="shared" si="2"/>
        <v>26</v>
      </c>
      <c r="M26" s="10">
        <f t="shared" si="5"/>
        <v>26.263750000000492</v>
      </c>
    </row>
    <row r="27" spans="1:13" x14ac:dyDescent="0.2">
      <c r="I27" s="12">
        <f t="shared" si="0"/>
        <v>8</v>
      </c>
      <c r="J27" s="12">
        <f t="shared" si="1"/>
        <v>9.1500000000000163</v>
      </c>
      <c r="K27" s="11">
        <f t="shared" si="3"/>
        <v>17.600000000000001</v>
      </c>
      <c r="L27" s="11">
        <f t="shared" si="2"/>
        <v>26</v>
      </c>
      <c r="M27" s="10">
        <f t="shared" si="5"/>
        <v>27.839375000000516</v>
      </c>
    </row>
    <row r="28" spans="1:13" x14ac:dyDescent="0.2">
      <c r="I28" s="12">
        <f t="shared" si="0"/>
        <v>8</v>
      </c>
      <c r="J28" s="12">
        <f t="shared" si="1"/>
        <v>9.2000000000000171</v>
      </c>
      <c r="K28" s="11">
        <f t="shared" si="3"/>
        <v>17.600000000000001</v>
      </c>
      <c r="L28" s="11">
        <f t="shared" si="2"/>
        <v>26</v>
      </c>
      <c r="M28" s="10">
        <f t="shared" si="5"/>
        <v>29.415000000000539</v>
      </c>
    </row>
    <row r="29" spans="1:13" x14ac:dyDescent="0.2">
      <c r="I29" s="12">
        <f t="shared" si="0"/>
        <v>8</v>
      </c>
      <c r="J29" s="12">
        <f t="shared" si="1"/>
        <v>9.2500000000000178</v>
      </c>
      <c r="K29" s="11">
        <f t="shared" si="3"/>
        <v>17.600000000000001</v>
      </c>
      <c r="L29" s="11">
        <f t="shared" si="2"/>
        <v>26</v>
      </c>
      <c r="M29" s="10">
        <f t="shared" si="5"/>
        <v>30.990625000000563</v>
      </c>
    </row>
    <row r="30" spans="1:13" x14ac:dyDescent="0.2">
      <c r="I30" s="12">
        <f t="shared" si="0"/>
        <v>8</v>
      </c>
      <c r="J30" s="12">
        <f t="shared" si="1"/>
        <v>9.3000000000000185</v>
      </c>
      <c r="K30" s="11">
        <f t="shared" si="3"/>
        <v>17.600000000000001</v>
      </c>
      <c r="L30" s="11">
        <f t="shared" si="2"/>
        <v>26</v>
      </c>
      <c r="M30" s="10">
        <f t="shared" si="5"/>
        <v>32.566250000000579</v>
      </c>
    </row>
    <row r="31" spans="1:13" x14ac:dyDescent="0.2">
      <c r="I31" s="12">
        <f t="shared" si="0"/>
        <v>8</v>
      </c>
      <c r="J31" s="12">
        <f t="shared" si="1"/>
        <v>9.3500000000000192</v>
      </c>
      <c r="K31" s="11">
        <f t="shared" si="3"/>
        <v>17.600000000000001</v>
      </c>
      <c r="L31" s="11">
        <f t="shared" si="2"/>
        <v>26</v>
      </c>
      <c r="M31" s="10">
        <f t="shared" si="5"/>
        <v>34.141875000000603</v>
      </c>
    </row>
    <row r="32" spans="1:13" x14ac:dyDescent="0.2">
      <c r="I32" s="12">
        <f t="shared" si="0"/>
        <v>8</v>
      </c>
      <c r="J32" s="12">
        <f t="shared" si="1"/>
        <v>9.4000000000000199</v>
      </c>
      <c r="K32" s="11">
        <f t="shared" si="3"/>
        <v>17.600000000000001</v>
      </c>
      <c r="L32" s="11">
        <f t="shared" si="2"/>
        <v>26</v>
      </c>
      <c r="M32" s="10">
        <f t="shared" si="5"/>
        <v>35.717500000000626</v>
      </c>
    </row>
    <row r="33" spans="9:13" x14ac:dyDescent="0.2">
      <c r="I33" s="12">
        <f t="shared" si="0"/>
        <v>8</v>
      </c>
      <c r="J33" s="12">
        <f t="shared" si="1"/>
        <v>9.4500000000000206</v>
      </c>
      <c r="K33" s="11">
        <f t="shared" si="3"/>
        <v>17.600000000000001</v>
      </c>
      <c r="L33" s="11">
        <f t="shared" si="2"/>
        <v>26</v>
      </c>
      <c r="M33" s="10">
        <f t="shared" si="5"/>
        <v>37.29312500000065</v>
      </c>
    </row>
    <row r="34" spans="9:13" x14ac:dyDescent="0.2">
      <c r="I34" s="12">
        <f t="shared" si="0"/>
        <v>8</v>
      </c>
      <c r="J34" s="12">
        <f t="shared" si="1"/>
        <v>9.5000000000000213</v>
      </c>
      <c r="K34" s="11">
        <f t="shared" si="3"/>
        <v>17.600000000000001</v>
      </c>
      <c r="L34" s="11">
        <f t="shared" si="2"/>
        <v>26</v>
      </c>
      <c r="M34" s="10">
        <f t="shared" si="5"/>
        <v>38.868750000000674</v>
      </c>
    </row>
    <row r="35" spans="9:13" x14ac:dyDescent="0.2">
      <c r="I35" s="12">
        <f t="shared" si="0"/>
        <v>8</v>
      </c>
      <c r="J35" s="12">
        <f t="shared" si="1"/>
        <v>9.550000000000022</v>
      </c>
      <c r="K35" s="11">
        <f t="shared" si="3"/>
        <v>17.600000000000001</v>
      </c>
      <c r="L35" s="11">
        <f t="shared" si="2"/>
        <v>26</v>
      </c>
      <c r="M35" s="10">
        <f t="shared" si="5"/>
        <v>40.444375000000697</v>
      </c>
    </row>
    <row r="36" spans="9:13" x14ac:dyDescent="0.2">
      <c r="I36" s="12">
        <f t="shared" si="0"/>
        <v>8</v>
      </c>
      <c r="J36" s="12">
        <f t="shared" si="1"/>
        <v>9.6000000000000227</v>
      </c>
      <c r="K36" s="11">
        <f t="shared" si="3"/>
        <v>17.600000000000001</v>
      </c>
      <c r="L36" s="11">
        <f t="shared" si="2"/>
        <v>26</v>
      </c>
      <c r="M36" s="10">
        <f t="shared" si="5"/>
        <v>42.020000000000714</v>
      </c>
    </row>
    <row r="37" spans="9:13" x14ac:dyDescent="0.2">
      <c r="I37" s="12">
        <f t="shared" si="0"/>
        <v>8</v>
      </c>
      <c r="J37" s="12">
        <f t="shared" si="1"/>
        <v>9.6500000000000234</v>
      </c>
      <c r="K37" s="11">
        <f t="shared" si="3"/>
        <v>17.600000000000001</v>
      </c>
      <c r="L37" s="11">
        <f t="shared" si="2"/>
        <v>26</v>
      </c>
      <c r="M37" s="10">
        <f t="shared" si="5"/>
        <v>43.595625000000737</v>
      </c>
    </row>
    <row r="38" spans="9:13" x14ac:dyDescent="0.2">
      <c r="I38" s="12">
        <f t="shared" si="0"/>
        <v>8</v>
      </c>
      <c r="J38" s="12">
        <f t="shared" si="1"/>
        <v>9.7000000000000242</v>
      </c>
      <c r="K38" s="11">
        <f t="shared" si="3"/>
        <v>17.600000000000001</v>
      </c>
      <c r="L38" s="11">
        <f t="shared" si="2"/>
        <v>26</v>
      </c>
      <c r="M38" s="10">
        <f t="shared" si="5"/>
        <v>45.171250000000761</v>
      </c>
    </row>
    <row r="39" spans="9:13" x14ac:dyDescent="0.2">
      <c r="I39" s="12">
        <f t="shared" si="0"/>
        <v>8</v>
      </c>
      <c r="J39" s="12">
        <f t="shared" si="1"/>
        <v>9.7500000000000249</v>
      </c>
      <c r="K39" s="11">
        <f t="shared" si="3"/>
        <v>17.600000000000001</v>
      </c>
      <c r="L39" s="11">
        <f t="shared" si="2"/>
        <v>26</v>
      </c>
      <c r="M39" s="10">
        <f t="shared" si="5"/>
        <v>46.746875000000784</v>
      </c>
    </row>
    <row r="40" spans="9:13" x14ac:dyDescent="0.2">
      <c r="I40" s="12">
        <f t="shared" si="0"/>
        <v>8</v>
      </c>
      <c r="J40" s="12">
        <f t="shared" si="1"/>
        <v>9.8000000000000256</v>
      </c>
      <c r="K40" s="11">
        <f t="shared" si="3"/>
        <v>17.600000000000001</v>
      </c>
      <c r="L40" s="11">
        <f t="shared" si="2"/>
        <v>26</v>
      </c>
      <c r="M40" s="10">
        <f t="shared" si="5"/>
        <v>48.322500000000808</v>
      </c>
    </row>
    <row r="41" spans="9:13" x14ac:dyDescent="0.2">
      <c r="I41" s="12">
        <f t="shared" si="0"/>
        <v>8</v>
      </c>
      <c r="J41" s="12">
        <f t="shared" si="1"/>
        <v>9.8500000000000263</v>
      </c>
      <c r="K41" s="11">
        <f t="shared" si="3"/>
        <v>17.600000000000001</v>
      </c>
      <c r="L41" s="11">
        <f t="shared" si="2"/>
        <v>26</v>
      </c>
      <c r="M41" s="10">
        <f t="shared" si="5"/>
        <v>49.898125000000832</v>
      </c>
    </row>
    <row r="42" spans="9:13" x14ac:dyDescent="0.2">
      <c r="I42" s="12">
        <f t="shared" si="0"/>
        <v>8</v>
      </c>
      <c r="J42" s="12">
        <f t="shared" si="1"/>
        <v>9.900000000000027</v>
      </c>
      <c r="K42" s="11">
        <f t="shared" si="3"/>
        <v>17.600000000000001</v>
      </c>
      <c r="L42" s="11">
        <f t="shared" si="2"/>
        <v>26</v>
      </c>
      <c r="M42" s="10">
        <f t="shared" si="5"/>
        <v>51.473750000000848</v>
      </c>
    </row>
    <row r="43" spans="9:13" x14ac:dyDescent="0.2">
      <c r="I43" s="12">
        <f t="shared" si="0"/>
        <v>8</v>
      </c>
      <c r="J43" s="12">
        <f t="shared" si="1"/>
        <v>9.9500000000000277</v>
      </c>
      <c r="K43" s="11">
        <f t="shared" si="3"/>
        <v>17.600000000000001</v>
      </c>
      <c r="L43" s="11">
        <f t="shared" si="2"/>
        <v>26</v>
      </c>
      <c r="M43" s="10">
        <f t="shared" si="5"/>
        <v>53.049375000000872</v>
      </c>
    </row>
    <row r="44" spans="9:13" x14ac:dyDescent="0.2">
      <c r="I44" s="12">
        <f t="shared" si="0"/>
        <v>8</v>
      </c>
      <c r="J44" s="12">
        <f t="shared" si="1"/>
        <v>10.000000000000028</v>
      </c>
      <c r="K44" s="11">
        <f t="shared" si="3"/>
        <v>17.600000000000001</v>
      </c>
      <c r="L44" s="11">
        <f t="shared" si="2"/>
        <v>26</v>
      </c>
      <c r="M44" s="10">
        <f t="shared" si="5"/>
        <v>54.625000000000895</v>
      </c>
    </row>
    <row r="45" spans="9:13" x14ac:dyDescent="0.2">
      <c r="I45" s="12">
        <f t="shared" si="0"/>
        <v>8</v>
      </c>
      <c r="J45" s="12">
        <f t="shared" si="1"/>
        <v>10.050000000000029</v>
      </c>
      <c r="K45" s="11">
        <f t="shared" si="3"/>
        <v>17.600000000000001</v>
      </c>
      <c r="L45" s="11">
        <f t="shared" si="2"/>
        <v>26</v>
      </c>
      <c r="M45" s="10">
        <f t="shared" si="5"/>
        <v>56.200625000000919</v>
      </c>
    </row>
    <row r="46" spans="9:13" x14ac:dyDescent="0.2">
      <c r="I46" s="12">
        <f t="shared" si="0"/>
        <v>8</v>
      </c>
      <c r="J46" s="12">
        <f t="shared" si="1"/>
        <v>10.10000000000003</v>
      </c>
      <c r="K46" s="11">
        <f t="shared" si="3"/>
        <v>17.600000000000001</v>
      </c>
      <c r="L46" s="11">
        <f t="shared" si="2"/>
        <v>26</v>
      </c>
      <c r="M46" s="10">
        <f t="shared" si="5"/>
        <v>57.776250000000935</v>
      </c>
    </row>
    <row r="47" spans="9:13" x14ac:dyDescent="0.2">
      <c r="I47" s="12">
        <f t="shared" si="0"/>
        <v>8</v>
      </c>
      <c r="J47" s="12">
        <f t="shared" si="1"/>
        <v>10.150000000000031</v>
      </c>
      <c r="K47" s="11">
        <f t="shared" si="3"/>
        <v>17.600000000000001</v>
      </c>
      <c r="L47" s="11">
        <f t="shared" si="2"/>
        <v>26</v>
      </c>
      <c r="M47" s="10">
        <f t="shared" si="5"/>
        <v>59.351875000000966</v>
      </c>
    </row>
    <row r="48" spans="9:13" x14ac:dyDescent="0.2">
      <c r="I48" s="12">
        <f t="shared" si="0"/>
        <v>8</v>
      </c>
      <c r="J48" s="12">
        <f t="shared" si="1"/>
        <v>10.200000000000031</v>
      </c>
      <c r="K48" s="11">
        <f t="shared" si="3"/>
        <v>17.600000000000001</v>
      </c>
      <c r="L48" s="11">
        <f t="shared" si="2"/>
        <v>26</v>
      </c>
      <c r="M48" s="10">
        <f t="shared" si="5"/>
        <v>60.927500000000983</v>
      </c>
    </row>
    <row r="67" spans="2:6" x14ac:dyDescent="0.2">
      <c r="B67" s="13"/>
      <c r="C67" s="13"/>
      <c r="D67" s="14"/>
      <c r="E67" s="14"/>
      <c r="F67" s="14"/>
    </row>
    <row r="68" spans="2:6" x14ac:dyDescent="0.2">
      <c r="B68" s="13"/>
      <c r="C68" s="13"/>
      <c r="D68" s="14"/>
      <c r="E68" s="14"/>
      <c r="F68" s="14"/>
    </row>
    <row r="104" spans="1:1" x14ac:dyDescent="0.2">
      <c r="A104" t="s">
        <v>24</v>
      </c>
    </row>
  </sheetData>
  <sheetProtection password="DDA1" sheet="1" objects="1" scenarios="1"/>
  <dataConsolidate link="1"/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Footer>&amp;R&amp;8 &amp;D Mohr &amp;F</oddFooter>
  </headerFooter>
  <drawing r:id="rId2"/>
  <legacyDrawing r:id="rId3"/>
  <oleObjects>
    <mc:AlternateContent xmlns:mc="http://schemas.openxmlformats.org/markup-compatibility/2006">
      <mc:Choice Requires="x14">
        <oleObject progId="Equation.2" shapeId="2055" r:id="rId4">
          <objectPr defaultSize="0" autoLine="0" r:id="rId5">
            <anchor moveWithCells="1">
              <from>
                <xdr:col>0</xdr:col>
                <xdr:colOff>276225</xdr:colOff>
                <xdr:row>11</xdr:row>
                <xdr:rowOff>66675</xdr:rowOff>
              </from>
              <to>
                <xdr:col>6</xdr:col>
                <xdr:colOff>447675</xdr:colOff>
                <xdr:row>15</xdr:row>
                <xdr:rowOff>28575</xdr:rowOff>
              </to>
            </anchor>
          </objectPr>
        </oleObject>
      </mc:Choice>
      <mc:Fallback>
        <oleObject progId="Equation.2" shapeId="2055" r:id="rId4"/>
      </mc:Fallback>
    </mc:AlternateContent>
    <mc:AlternateContent xmlns:mc="http://schemas.openxmlformats.org/markup-compatibility/2006">
      <mc:Choice Requires="x14">
        <oleObject progId="Equation.2" shapeId="2056" r:id="rId6">
          <objectPr defaultSize="0" autoLine="0" autoPict="0" r:id="rId7">
            <anchor moveWithCells="1">
              <from>
                <xdr:col>1</xdr:col>
                <xdr:colOff>66675</xdr:colOff>
                <xdr:row>47</xdr:row>
                <xdr:rowOff>19050</xdr:rowOff>
              </from>
              <to>
                <xdr:col>3</xdr:col>
                <xdr:colOff>733425</xdr:colOff>
                <xdr:row>50</xdr:row>
                <xdr:rowOff>142875</xdr:rowOff>
              </to>
            </anchor>
          </objectPr>
        </oleObject>
      </mc:Choice>
      <mc:Fallback>
        <oleObject progId="Equation.2" shapeId="205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Muster</vt:lpstr>
      <vt:lpstr>Sicherung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obergine</cp:lastModifiedBy>
  <cp:lastPrinted>2000-10-04T14:57:05Z</cp:lastPrinted>
  <dcterms:created xsi:type="dcterms:W3CDTF">2014-10-22T18:04:40Z</dcterms:created>
  <dcterms:modified xsi:type="dcterms:W3CDTF">2014-10-22T19:09:40Z</dcterms:modified>
</cp:coreProperties>
</file>