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36" windowWidth="14496" windowHeight="10944" activeTab="2"/>
  </bookViews>
  <sheets>
    <sheet name="DrahtB" sheetId="1" r:id="rId1"/>
    <sheet name="DrahtL" sheetId="2" r:id="rId2"/>
    <sheet name="Tabelle3" sheetId="3" r:id="rId3"/>
  </sheets>
  <definedNames>
    <definedName name="_ACu">#REF!</definedName>
    <definedName name="_ACu1">#REF!</definedName>
    <definedName name="_ACu2">#REF!</definedName>
    <definedName name="_ACuB1">#REF!</definedName>
    <definedName name="_ACuB2">#REF!</definedName>
    <definedName name="_AFe">#REF!</definedName>
    <definedName name="_b_KernG_id">#REF!</definedName>
    <definedName name="_b_KernM_id">#REF!</definedName>
    <definedName name="_B1">#REF!</definedName>
    <definedName name="_B2">#REF!</definedName>
    <definedName name="_B3">#REF!</definedName>
    <definedName name="_Beff">#REF!</definedName>
    <definedName name="_Bmax">#REF!</definedName>
    <definedName name="_da">'Tabelle3'!$B$2</definedName>
    <definedName name="_damax">'Tabelle3'!$B$19</definedName>
    <definedName name="_dc">'Tabelle3'!$B$4</definedName>
    <definedName name="_dCu1_id">#REF!</definedName>
    <definedName name="_dCu2_id">#REF!</definedName>
    <definedName name="_dCuB1">#REF!</definedName>
    <definedName name="_dCuB2">#REF!</definedName>
    <definedName name="_dd">'Tabelle3'!$B$3</definedName>
    <definedName name="_dnom">'Tabelle3'!$B$16</definedName>
    <definedName name="_DrahtB">'DrahtB'!$A$1:$K$115</definedName>
    <definedName name="_DrahtB_ACuBlim">'DrahtB'!$D$8:$D$115</definedName>
    <definedName name="_DrahtB_dim">'DrahtB'!$A$6:$K$6</definedName>
    <definedName name="_DrahtB_fakt">'DrahtB'!$A$7:$K$7</definedName>
    <definedName name="_DrahtB_id">'DrahtB'!$A$8:$A$115</definedName>
    <definedName name="_DrahtB_parn">'DrahtB'!$A$5:$K$5</definedName>
    <definedName name="_DrahtL">'DrahtL'!$A$1:$O$515</definedName>
    <definedName name="_f">#REF!</definedName>
    <definedName name="_fCu">#REF!</definedName>
    <definedName name="_gammaFe">#REF!</definedName>
    <definedName name="_H">#REF!</definedName>
    <definedName name="_hb">'Tabelle3'!$B$7</definedName>
    <definedName name="_hg">'Tabelle3'!$B$9</definedName>
    <definedName name="_hi">'Tabelle3'!$B$8</definedName>
    <definedName name="_I0">#REF!</definedName>
    <definedName name="_I1">#REF!</definedName>
    <definedName name="_I2">#REF!</definedName>
    <definedName name="_Ife">#REF!</definedName>
    <definedName name="_Im">#REF!</definedName>
    <definedName name="_iso">'Tabelle3'!$B$17</definedName>
    <definedName name="_J1">#REF!</definedName>
    <definedName name="_J2">#REF!</definedName>
    <definedName name="_J3">#REF!</definedName>
    <definedName name="_JCu">#REF!</definedName>
    <definedName name="_JCu1">#REF!</definedName>
    <definedName name="_JCu2">#REF!</definedName>
    <definedName name="_KernG">#REF!</definedName>
    <definedName name="_KernG_dim">#REF!</definedName>
    <definedName name="_KernG_fakt">#REF!</definedName>
    <definedName name="_KernG_parn">#REF!</definedName>
    <definedName name="_KernM">#REF!</definedName>
    <definedName name="_KernM_dim">#REF!</definedName>
    <definedName name="_KernM_fakt">#REF!</definedName>
    <definedName name="_KernM_id">#REF!</definedName>
    <definedName name="_KernM_parn">#REF!</definedName>
    <definedName name="_KernM_pnlim">#REF!</definedName>
    <definedName name="_L1">#REF!</definedName>
    <definedName name="_L2">#REF!</definedName>
    <definedName name="_lavr">'Tabelle3'!$B$23</definedName>
    <definedName name="_lCu">#REF!</definedName>
    <definedName name="_lFe">#REF!</definedName>
    <definedName name="_Lh">#REF!</definedName>
    <definedName name="_Ls1">#REF!</definedName>
    <definedName name="_Ls2">#REF!</definedName>
    <definedName name="_ltot">'Tabelle3'!$B$24</definedName>
    <definedName name="_mFe">#REF!</definedName>
    <definedName name="_my">#REF!</definedName>
    <definedName name="_my0">#REF!</definedName>
    <definedName name="_myr">#REF!</definedName>
    <definedName name="_N1">#REF!</definedName>
    <definedName name="_N1g">#REF!</definedName>
    <definedName name="_N2">#REF!</definedName>
    <definedName name="_N2g">#REF!</definedName>
    <definedName name="_omega">#REF!</definedName>
    <definedName name="_Pn">#REF!</definedName>
    <definedName name="_PvFe">#REF!</definedName>
    <definedName name="_RCu1">#REF!</definedName>
    <definedName name="_RCu2">#REF!</definedName>
    <definedName name="_Rfe">#REF!</definedName>
    <definedName name="_rhoCu">#REF!</definedName>
    <definedName name="_rhoFe">#REF!</definedName>
    <definedName name="_Rnom">'Tabelle3'!$B$18</definedName>
    <definedName name="_rtot">'Tabelle3'!$B$22</definedName>
    <definedName name="_S1">#REF!</definedName>
    <definedName name="_S2">#REF!</definedName>
    <definedName name="_sigma">#REF!</definedName>
    <definedName name="_U1">#REF!</definedName>
    <definedName name="_U2">#REF!</definedName>
    <definedName name="_wfd">'Tabelle3'!$B$13</definedName>
    <definedName name="_wfh">'Tabelle3'!$B$12</definedName>
    <definedName name="Abw">#REF!</definedName>
    <definedName name="Bdn">#REF!</definedName>
    <definedName name="Bmag">#REF!</definedName>
    <definedName name="Br">#REF!</definedName>
    <definedName name="Bs">#REF!</definedName>
    <definedName name="Bup">#REF!</definedName>
    <definedName name="Hc">#REF!</definedName>
    <definedName name="Hx">#REF!</definedName>
    <definedName name="my0">#REF!</definedName>
    <definedName name="SumAbw">#REF!</definedName>
  </definedNames>
  <calcPr fullCalcOnLoad="1"/>
</workbook>
</file>

<file path=xl/sharedStrings.xml><?xml version="1.0" encoding="utf-8"?>
<sst xmlns="http://schemas.openxmlformats.org/spreadsheetml/2006/main" count="636" uniqueCount="71">
  <si>
    <t>Nenn-</t>
  </si>
  <si>
    <t>min.</t>
  </si>
  <si>
    <t>Wickelzug</t>
  </si>
  <si>
    <t>durch-</t>
  </si>
  <si>
    <t>bei 20°C</t>
  </si>
  <si>
    <t>Bruch-</t>
  </si>
  <si>
    <t>maximal</t>
  </si>
  <si>
    <t>messer</t>
  </si>
  <si>
    <t>dehnung</t>
  </si>
  <si>
    <t>Querschnitt</t>
  </si>
  <si>
    <t>max.</t>
  </si>
  <si>
    <t>nom.</t>
  </si>
  <si>
    <t>laut IEC</t>
  </si>
  <si>
    <t>mm</t>
  </si>
  <si>
    <t>Ohm/m</t>
  </si>
  <si>
    <t>%</t>
  </si>
  <si>
    <t>cN</t>
  </si>
  <si>
    <t>Toleranz</t>
  </si>
  <si>
    <t>Blankdraht</t>
  </si>
  <si>
    <t>Gleichstromwiderstand</t>
  </si>
  <si>
    <t>Reihe</t>
  </si>
  <si>
    <t>R40</t>
  </si>
  <si>
    <t>R20</t>
  </si>
  <si>
    <t>G1</t>
  </si>
  <si>
    <t>Füllfakt.</t>
  </si>
  <si>
    <t>n/cm²</t>
  </si>
  <si>
    <t>km/kg</t>
  </si>
  <si>
    <t>G2</t>
  </si>
  <si>
    <t>G3</t>
  </si>
  <si>
    <t>zg</t>
  </si>
  <si>
    <t>zb</t>
  </si>
  <si>
    <t>G1B</t>
  </si>
  <si>
    <t>Udmin</t>
  </si>
  <si>
    <t>G2B</t>
  </si>
  <si>
    <t>Udmin2</t>
  </si>
  <si>
    <t>m/kg</t>
  </si>
  <si>
    <t>kg/km</t>
  </si>
  <si>
    <t>IEC 60317</t>
  </si>
  <si>
    <t>I</t>
  </si>
  <si>
    <t>_ACuB</t>
  </si>
  <si>
    <t>_dCuB</t>
  </si>
  <si>
    <t>_RR</t>
  </si>
  <si>
    <t>D00250</t>
  </si>
  <si>
    <t>_ACuBlim</t>
  </si>
  <si>
    <t>V</t>
  </si>
  <si>
    <t>mm²</t>
  </si>
  <si>
    <t>Ohm</t>
  </si>
  <si>
    <t>_dd</t>
  </si>
  <si>
    <t>_dc</t>
  </si>
  <si>
    <t>_hb</t>
  </si>
  <si>
    <t>_hi</t>
  </si>
  <si>
    <t>_hg</t>
  </si>
  <si>
    <t>_da</t>
  </si>
  <si>
    <t>_wfh</t>
  </si>
  <si>
    <t>_wfd</t>
  </si>
  <si>
    <t>_lavr</t>
  </si>
  <si>
    <t>_rtot</t>
  </si>
  <si>
    <t>_dnom</t>
  </si>
  <si>
    <t>_Rnom</t>
  </si>
  <si>
    <t>_ltot</t>
  </si>
  <si>
    <t>_Ntot</t>
  </si>
  <si>
    <t>_Nh</t>
  </si>
  <si>
    <t>_iso</t>
  </si>
  <si>
    <t>_damax</t>
  </si>
  <si>
    <t>_Nd</t>
  </si>
  <si>
    <t>Durchmesser</t>
  </si>
  <si>
    <t>Höhen</t>
  </si>
  <si>
    <t>Wickelfenster</t>
  </si>
  <si>
    <t>Drahtdaten</t>
  </si>
  <si>
    <t>Länge und Windungzahl über Widerstand</t>
  </si>
  <si>
    <t>Windungszahl hexagonale Wicklung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</si>
</sst>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##0.00E+0"/>
    <numFmt numFmtId="166" formatCode="0.000"/>
    <numFmt numFmtId="167" formatCode="0.00000"/>
    <numFmt numFmtId="168" formatCode="0.000000"/>
    <numFmt numFmtId="169" formatCode="0.0000000"/>
    <numFmt numFmtId="170" formatCode="0.0000"/>
  </numFmts>
  <fonts count="4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K115"/>
  <sheetViews>
    <sheetView workbookViewId="0" topLeftCell="A1">
      <pane xSplit="3" ySplit="7" topLeftCell="D5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4" sqref="A64"/>
    </sheetView>
  </sheetViews>
  <sheetFormatPr defaultColWidth="11.421875" defaultRowHeight="12.75"/>
  <cols>
    <col min="1" max="2" width="9.8515625" style="1" bestFit="1" customWidth="1"/>
    <col min="3" max="3" width="6.57421875" style="1" bestFit="1" customWidth="1"/>
    <col min="4" max="4" width="11.00390625" style="1" bestFit="1" customWidth="1"/>
    <col min="5" max="5" width="12.140625" style="1" bestFit="1" customWidth="1"/>
    <col min="6" max="6" width="13.28125" style="1" bestFit="1" customWidth="1"/>
    <col min="7" max="7" width="24.57421875" style="1" bestFit="1" customWidth="1"/>
    <col min="8" max="9" width="8.7109375" style="1" bestFit="1" customWidth="1"/>
    <col min="10" max="10" width="9.8515625" style="1" bestFit="1" customWidth="1"/>
    <col min="11" max="11" width="11.00390625" style="1" bestFit="1" customWidth="1"/>
    <col min="12" max="16384" width="11.57421875" style="1" customWidth="1"/>
  </cols>
  <sheetData>
    <row r="1" spans="2:11" ht="13.5">
      <c r="B1" s="1" t="s">
        <v>0</v>
      </c>
      <c r="C1" s="1" t="s">
        <v>20</v>
      </c>
      <c r="E1" s="1" t="s">
        <v>18</v>
      </c>
      <c r="G1" s="1" t="s">
        <v>19</v>
      </c>
      <c r="J1" s="1" t="s">
        <v>1</v>
      </c>
      <c r="K1" s="1" t="s">
        <v>2</v>
      </c>
    </row>
    <row r="2" spans="2:11" ht="13.5">
      <c r="B2" s="1" t="s">
        <v>3</v>
      </c>
      <c r="G2" s="1" t="s">
        <v>4</v>
      </c>
      <c r="J2" s="1" t="s">
        <v>5</v>
      </c>
      <c r="K2" s="1" t="s">
        <v>6</v>
      </c>
    </row>
    <row r="3" spans="2:10" ht="13.5">
      <c r="B3" s="1" t="s">
        <v>7</v>
      </c>
      <c r="J3" s="1" t="s">
        <v>8</v>
      </c>
    </row>
    <row r="4" spans="5:10" ht="13.5">
      <c r="E4" s="1" t="s">
        <v>17</v>
      </c>
      <c r="F4" s="1" t="s">
        <v>9</v>
      </c>
      <c r="G4" s="1" t="s">
        <v>11</v>
      </c>
      <c r="H4" s="1" t="s">
        <v>1</v>
      </c>
      <c r="I4" s="1" t="s">
        <v>10</v>
      </c>
      <c r="J4" s="1" t="s">
        <v>12</v>
      </c>
    </row>
    <row r="5" spans="2:6" ht="13.5">
      <c r="B5" s="1" t="s">
        <v>40</v>
      </c>
      <c r="C5" s="1" t="s">
        <v>41</v>
      </c>
      <c r="D5" s="1" t="s">
        <v>43</v>
      </c>
      <c r="F5" s="1" t="s">
        <v>39</v>
      </c>
    </row>
    <row r="6" spans="2:11" ht="13.5">
      <c r="B6" s="1" t="s">
        <v>13</v>
      </c>
      <c r="D6" s="1" t="s">
        <v>45</v>
      </c>
      <c r="E6" s="1" t="s">
        <v>13</v>
      </c>
      <c r="F6" s="1" t="s">
        <v>45</v>
      </c>
      <c r="G6" s="1" t="s">
        <v>14</v>
      </c>
      <c r="H6" s="1" t="s">
        <v>14</v>
      </c>
      <c r="I6" s="1" t="s">
        <v>14</v>
      </c>
      <c r="J6" s="1" t="s">
        <v>15</v>
      </c>
      <c r="K6" s="1" t="s">
        <v>16</v>
      </c>
    </row>
    <row r="7" spans="2:6" ht="13.5">
      <c r="B7" s="2">
        <v>0.001</v>
      </c>
      <c r="D7" s="2">
        <v>1</v>
      </c>
      <c r="F7" s="2">
        <v>1E-06</v>
      </c>
    </row>
    <row r="8" spans="1:11" ht="13.5">
      <c r="A8" s="1" t="str">
        <f>CONCATENATE("D",SUBSTITUTE(TEXT(B8,"00,000"),",",""))</f>
        <v>D00010</v>
      </c>
      <c r="B8" s="3">
        <v>0.01</v>
      </c>
      <c r="C8" s="1" t="s">
        <v>21</v>
      </c>
      <c r="D8" s="2">
        <v>0</v>
      </c>
      <c r="F8" s="6">
        <f aca="true" t="shared" si="0" ref="F8:F39">B8^2*PI()/4</f>
        <v>7.853981633974483E-05</v>
      </c>
      <c r="G8" s="1">
        <v>217.65</v>
      </c>
      <c r="H8" s="1">
        <v>195.88</v>
      </c>
      <c r="I8" s="1">
        <v>239.41</v>
      </c>
      <c r="J8" s="1">
        <v>3</v>
      </c>
      <c r="K8" s="1">
        <v>1.4</v>
      </c>
    </row>
    <row r="9" spans="1:11" ht="13.5">
      <c r="A9" s="1" t="str">
        <f aca="true" t="shared" si="1" ref="A9:A72">CONCATENATE("D",SUBSTITUTE(TEXT(B9,"00,000"),",",""))</f>
        <v>D00012</v>
      </c>
      <c r="B9" s="3">
        <v>0.012</v>
      </c>
      <c r="C9" s="1" t="s">
        <v>21</v>
      </c>
      <c r="D9" s="2">
        <f>(F8+0.0000001)*$F$7</f>
        <v>7.863981633974483E-11</v>
      </c>
      <c r="F9" s="6">
        <f t="shared" si="0"/>
        <v>0.00011309733552923255</v>
      </c>
      <c r="G9" s="1">
        <v>151.14</v>
      </c>
      <c r="H9" s="1">
        <v>136.03</v>
      </c>
      <c r="I9" s="1">
        <v>166.26</v>
      </c>
      <c r="J9" s="1">
        <v>3</v>
      </c>
      <c r="K9" s="1">
        <v>2</v>
      </c>
    </row>
    <row r="10" spans="1:11" ht="13.5">
      <c r="A10" s="1" t="str">
        <f t="shared" si="1"/>
        <v>D00014</v>
      </c>
      <c r="B10" s="3">
        <v>0.014</v>
      </c>
      <c r="C10" s="1" t="s">
        <v>22</v>
      </c>
      <c r="D10" s="2">
        <f aca="true" t="shared" si="2" ref="D10:D73">(F9+0.0000001)*$F$7</f>
        <v>1.1319733552923255E-10</v>
      </c>
      <c r="F10" s="6">
        <f t="shared" si="0"/>
        <v>0.0001539380400258999</v>
      </c>
      <c r="G10" s="1">
        <v>111.04</v>
      </c>
      <c r="H10" s="1">
        <v>99.94</v>
      </c>
      <c r="I10" s="1">
        <v>122.15</v>
      </c>
      <c r="J10" s="1">
        <v>4</v>
      </c>
      <c r="K10" s="1">
        <v>2.5</v>
      </c>
    </row>
    <row r="11" spans="1:11" ht="13.5">
      <c r="A11" s="1" t="str">
        <f t="shared" si="1"/>
        <v>D00016</v>
      </c>
      <c r="B11" s="3">
        <v>0.016</v>
      </c>
      <c r="C11" s="1" t="s">
        <v>22</v>
      </c>
      <c r="D11" s="2">
        <f t="shared" si="2"/>
        <v>1.5403804002589988E-10</v>
      </c>
      <c r="F11" s="6">
        <f t="shared" si="0"/>
        <v>0.00020106192982974675</v>
      </c>
      <c r="G11" s="1">
        <v>85.02</v>
      </c>
      <c r="H11" s="1">
        <v>76.52</v>
      </c>
      <c r="I11" s="1">
        <v>93.52</v>
      </c>
      <c r="J11" s="1">
        <v>5</v>
      </c>
      <c r="K11" s="1">
        <v>3.2</v>
      </c>
    </row>
    <row r="12" spans="1:11" ht="13.5">
      <c r="A12" s="1" t="str">
        <f t="shared" si="1"/>
        <v>D00018</v>
      </c>
      <c r="B12" s="3">
        <v>0.018</v>
      </c>
      <c r="C12" s="1" t="s">
        <v>22</v>
      </c>
      <c r="D12" s="2">
        <f t="shared" si="2"/>
        <v>2.0116192982974674E-10</v>
      </c>
      <c r="F12" s="6">
        <f t="shared" si="0"/>
        <v>0.0002544690049407732</v>
      </c>
      <c r="G12" s="1">
        <v>67.18</v>
      </c>
      <c r="H12" s="1">
        <v>60.46</v>
      </c>
      <c r="I12" s="1">
        <v>73.89</v>
      </c>
      <c r="J12" s="1">
        <v>5</v>
      </c>
      <c r="K12" s="1">
        <v>3.9</v>
      </c>
    </row>
    <row r="13" spans="1:11" ht="13.5">
      <c r="A13" s="1" t="str">
        <f t="shared" si="1"/>
        <v>D00019</v>
      </c>
      <c r="B13" s="3">
        <v>0.019</v>
      </c>
      <c r="C13" s="1" t="s">
        <v>21</v>
      </c>
      <c r="D13" s="2">
        <f t="shared" si="2"/>
        <v>2.545690049407732E-10</v>
      </c>
      <c r="F13" s="6">
        <f t="shared" si="0"/>
        <v>0.0002835287369864788</v>
      </c>
      <c r="G13" s="1">
        <v>60.29</v>
      </c>
      <c r="H13" s="1">
        <v>54.26</v>
      </c>
      <c r="I13" s="1">
        <v>66.32</v>
      </c>
      <c r="J13" s="1">
        <v>6</v>
      </c>
      <c r="K13" s="1">
        <v>4.3</v>
      </c>
    </row>
    <row r="14" spans="1:11" ht="13.5">
      <c r="A14" s="1" t="str">
        <f t="shared" si="1"/>
        <v>D00020</v>
      </c>
      <c r="B14" s="3">
        <v>0.02</v>
      </c>
      <c r="C14" s="1" t="s">
        <v>22</v>
      </c>
      <c r="D14" s="2">
        <f t="shared" si="2"/>
        <v>2.8362873698647877E-10</v>
      </c>
      <c r="F14" s="6">
        <f t="shared" si="0"/>
        <v>0.0003141592653589793</v>
      </c>
      <c r="G14" s="1">
        <v>54.41</v>
      </c>
      <c r="H14" s="1">
        <v>48.97</v>
      </c>
      <c r="I14" s="1">
        <v>59.85</v>
      </c>
      <c r="J14" s="1">
        <v>6</v>
      </c>
      <c r="K14" s="1">
        <v>4.7</v>
      </c>
    </row>
    <row r="15" spans="1:11" ht="13.5">
      <c r="A15" s="1" t="str">
        <f t="shared" si="1"/>
        <v>D00021</v>
      </c>
      <c r="B15" s="3">
        <v>0.021</v>
      </c>
      <c r="C15" s="1" t="s">
        <v>21</v>
      </c>
      <c r="D15" s="2">
        <f t="shared" si="2"/>
        <v>3.142592653589793E-10</v>
      </c>
      <c r="F15" s="6">
        <f t="shared" si="0"/>
        <v>0.00034636059005827474</v>
      </c>
      <c r="G15" s="1">
        <v>49.35</v>
      </c>
      <c r="H15" s="1">
        <v>44.42</v>
      </c>
      <c r="I15" s="1">
        <v>54.29</v>
      </c>
      <c r="J15" s="1">
        <v>6</v>
      </c>
      <c r="K15" s="1">
        <v>5.1</v>
      </c>
    </row>
    <row r="16" spans="1:11" ht="13.5">
      <c r="A16" s="1" t="str">
        <f t="shared" si="1"/>
        <v>D00022</v>
      </c>
      <c r="B16" s="3">
        <v>0.022</v>
      </c>
      <c r="C16" s="1" t="s">
        <v>22</v>
      </c>
      <c r="D16" s="2">
        <f t="shared" si="2"/>
        <v>3.464605900582747E-10</v>
      </c>
      <c r="F16" s="6">
        <f t="shared" si="0"/>
        <v>0.00038013271108436493</v>
      </c>
      <c r="G16" s="1">
        <v>44.97</v>
      </c>
      <c r="H16" s="1">
        <v>40.47</v>
      </c>
      <c r="I16" s="1">
        <v>49.47</v>
      </c>
      <c r="J16" s="1">
        <v>6</v>
      </c>
      <c r="K16" s="1">
        <v>5.5</v>
      </c>
    </row>
    <row r="17" spans="1:11" ht="13.5">
      <c r="A17" s="1" t="str">
        <f t="shared" si="1"/>
        <v>D00023</v>
      </c>
      <c r="B17" s="3">
        <v>0.023</v>
      </c>
      <c r="C17" s="1" t="s">
        <v>21</v>
      </c>
      <c r="D17" s="2">
        <f t="shared" si="2"/>
        <v>3.8023271108436494E-10</v>
      </c>
      <c r="F17" s="6">
        <f t="shared" si="0"/>
        <v>0.0004154756284372501</v>
      </c>
      <c r="G17" s="1">
        <v>41.14</v>
      </c>
      <c r="H17" s="1">
        <v>37.03</v>
      </c>
      <c r="I17" s="1">
        <v>45.26</v>
      </c>
      <c r="J17" s="1">
        <v>7</v>
      </c>
      <c r="K17" s="1">
        <v>6</v>
      </c>
    </row>
    <row r="18" spans="1:11" ht="13.5">
      <c r="A18" s="1" t="str">
        <f t="shared" si="1"/>
        <v>D00024</v>
      </c>
      <c r="B18" s="3">
        <v>0.024</v>
      </c>
      <c r="C18" s="1" t="s">
        <v>21</v>
      </c>
      <c r="D18" s="2">
        <f t="shared" si="2"/>
        <v>4.155756284372501E-10</v>
      </c>
      <c r="F18" s="6">
        <f t="shared" si="0"/>
        <v>0.0004523893421169302</v>
      </c>
      <c r="G18" s="1">
        <v>37.79</v>
      </c>
      <c r="H18" s="1">
        <v>34.01</v>
      </c>
      <c r="I18" s="1">
        <v>41.56</v>
      </c>
      <c r="J18" s="1">
        <v>7</v>
      </c>
      <c r="K18" s="1">
        <v>6.5</v>
      </c>
    </row>
    <row r="19" spans="1:11" ht="13.5">
      <c r="A19" s="1" t="str">
        <f t="shared" si="1"/>
        <v>D00025</v>
      </c>
      <c r="B19" s="3">
        <v>0.025</v>
      </c>
      <c r="C19" s="1" t="s">
        <v>22</v>
      </c>
      <c r="D19" s="2">
        <f t="shared" si="2"/>
        <v>4.524893421169302E-10</v>
      </c>
      <c r="F19" s="6">
        <f t="shared" si="0"/>
        <v>0.0004908738521234052</v>
      </c>
      <c r="G19" s="1">
        <v>34.82</v>
      </c>
      <c r="H19" s="1">
        <v>31.34</v>
      </c>
      <c r="I19" s="1">
        <v>38.31</v>
      </c>
      <c r="J19" s="1">
        <v>7</v>
      </c>
      <c r="K19" s="1">
        <v>7</v>
      </c>
    </row>
    <row r="20" spans="1:11" ht="13.5">
      <c r="A20" s="1" t="str">
        <f t="shared" si="1"/>
        <v>D00027</v>
      </c>
      <c r="B20" s="3">
        <v>0.027</v>
      </c>
      <c r="C20" s="1" t="s">
        <v>21</v>
      </c>
      <c r="D20" s="2">
        <f t="shared" si="2"/>
        <v>4.909738521234051E-10</v>
      </c>
      <c r="F20" s="6">
        <f t="shared" si="0"/>
        <v>0.0005725552611167398</v>
      </c>
      <c r="G20" s="1">
        <v>29.86</v>
      </c>
      <c r="H20" s="1">
        <v>26.87</v>
      </c>
      <c r="I20" s="1">
        <v>32.84</v>
      </c>
      <c r="J20" s="1">
        <v>7</v>
      </c>
      <c r="K20" s="1">
        <v>8</v>
      </c>
    </row>
    <row r="21" spans="1:11" ht="13.5">
      <c r="A21" s="1" t="str">
        <f t="shared" si="1"/>
        <v>D00028</v>
      </c>
      <c r="B21" s="3">
        <v>0.028</v>
      </c>
      <c r="C21" s="1" t="s">
        <v>22</v>
      </c>
      <c r="D21" s="2">
        <f t="shared" si="2"/>
        <v>5.726552611167397E-10</v>
      </c>
      <c r="F21" s="6">
        <f t="shared" si="0"/>
        <v>0.0006157521601035995</v>
      </c>
      <c r="G21" s="1">
        <v>27.76</v>
      </c>
      <c r="H21" s="1">
        <v>24.76</v>
      </c>
      <c r="I21" s="1">
        <v>30.54</v>
      </c>
      <c r="J21" s="1">
        <v>7</v>
      </c>
      <c r="K21" s="1">
        <v>8.5</v>
      </c>
    </row>
    <row r="22" spans="1:11" ht="13.5">
      <c r="A22" s="1" t="str">
        <f t="shared" si="1"/>
        <v>D00030</v>
      </c>
      <c r="B22" s="3">
        <v>0.03</v>
      </c>
      <c r="C22" s="1" t="s">
        <v>21</v>
      </c>
      <c r="D22" s="2">
        <f t="shared" si="2"/>
        <v>6.158521601035995E-10</v>
      </c>
      <c r="F22" s="6">
        <f t="shared" si="0"/>
        <v>0.0007068583470577034</v>
      </c>
      <c r="G22" s="1">
        <v>24.18</v>
      </c>
      <c r="H22" s="1">
        <v>21.77</v>
      </c>
      <c r="I22" s="1">
        <v>26.6</v>
      </c>
      <c r="J22" s="1">
        <v>8</v>
      </c>
      <c r="K22" s="1">
        <v>9.6</v>
      </c>
    </row>
    <row r="23" spans="1:11" ht="13.5">
      <c r="A23" s="1" t="str">
        <f t="shared" si="1"/>
        <v>D00032</v>
      </c>
      <c r="B23" s="3">
        <v>0.032</v>
      </c>
      <c r="C23" s="1" t="s">
        <v>22</v>
      </c>
      <c r="D23" s="2">
        <f t="shared" si="2"/>
        <v>7.069583470577034E-10</v>
      </c>
      <c r="F23" s="6">
        <f t="shared" si="0"/>
        <v>0.000804247719318987</v>
      </c>
      <c r="G23" s="1">
        <v>21.25</v>
      </c>
      <c r="H23" s="1">
        <v>19.13</v>
      </c>
      <c r="I23" s="1">
        <v>23.38</v>
      </c>
      <c r="J23" s="1">
        <v>8</v>
      </c>
      <c r="K23" s="1">
        <v>10.8</v>
      </c>
    </row>
    <row r="24" spans="1:11" ht="13.5">
      <c r="A24" s="1" t="str">
        <f t="shared" si="1"/>
        <v>D00034</v>
      </c>
      <c r="B24" s="3">
        <v>0.034</v>
      </c>
      <c r="C24" s="1" t="s">
        <v>21</v>
      </c>
      <c r="D24" s="2">
        <f t="shared" si="2"/>
        <v>8.043477193189869E-10</v>
      </c>
      <c r="F24" s="6">
        <f t="shared" si="0"/>
        <v>0.0009079202768874504</v>
      </c>
      <c r="G24" s="1">
        <v>18.83</v>
      </c>
      <c r="H24" s="1">
        <v>17</v>
      </c>
      <c r="I24" s="1">
        <v>20.65</v>
      </c>
      <c r="J24" s="1">
        <v>8</v>
      </c>
      <c r="K24" s="1">
        <v>12</v>
      </c>
    </row>
    <row r="25" spans="1:11" ht="13.5">
      <c r="A25" s="1" t="str">
        <f t="shared" si="1"/>
        <v>D00036</v>
      </c>
      <c r="B25" s="3">
        <v>0.036</v>
      </c>
      <c r="C25" s="1" t="s">
        <v>22</v>
      </c>
      <c r="D25" s="2">
        <f t="shared" si="2"/>
        <v>9.080202768874503E-10</v>
      </c>
      <c r="F25" s="6">
        <f t="shared" si="0"/>
        <v>0.0010178760197630929</v>
      </c>
      <c r="G25" s="1">
        <v>16.79</v>
      </c>
      <c r="H25" s="1">
        <v>15.17</v>
      </c>
      <c r="I25" s="1">
        <v>18.42</v>
      </c>
      <c r="J25" s="1">
        <v>8</v>
      </c>
      <c r="K25" s="1">
        <v>13.2</v>
      </c>
    </row>
    <row r="26" spans="1:11" ht="13.5">
      <c r="A26" s="1" t="str">
        <f t="shared" si="1"/>
        <v>D00038</v>
      </c>
      <c r="B26" s="3">
        <v>0.038</v>
      </c>
      <c r="C26" s="1" t="s">
        <v>21</v>
      </c>
      <c r="D26" s="2">
        <f t="shared" si="2"/>
        <v>1.0179760197630929E-09</v>
      </c>
      <c r="F26" s="5">
        <f t="shared" si="0"/>
        <v>0.0011341149479459152</v>
      </c>
      <c r="G26" s="1">
        <v>15.07</v>
      </c>
      <c r="H26" s="1">
        <v>13.61</v>
      </c>
      <c r="I26" s="1">
        <v>16.54</v>
      </c>
      <c r="J26" s="1">
        <v>9</v>
      </c>
      <c r="K26" s="1">
        <v>14.5</v>
      </c>
    </row>
    <row r="27" spans="1:11" ht="13.5">
      <c r="A27" s="1" t="str">
        <f t="shared" si="1"/>
        <v>D00040</v>
      </c>
      <c r="B27" s="3">
        <v>0.04</v>
      </c>
      <c r="C27" s="1" t="s">
        <v>22</v>
      </c>
      <c r="D27" s="2">
        <f t="shared" si="2"/>
        <v>1.1342149479459152E-09</v>
      </c>
      <c r="F27" s="5">
        <f t="shared" si="0"/>
        <v>0.0012566370614359172</v>
      </c>
      <c r="G27" s="1">
        <v>13.6</v>
      </c>
      <c r="H27" s="1">
        <v>12.28</v>
      </c>
      <c r="I27" s="1">
        <v>14.92</v>
      </c>
      <c r="J27" s="1">
        <v>9</v>
      </c>
      <c r="K27" s="1">
        <v>15.9</v>
      </c>
    </row>
    <row r="28" spans="1:11" ht="13.5">
      <c r="A28" s="1" t="str">
        <f t="shared" si="1"/>
        <v>D00043</v>
      </c>
      <c r="B28" s="3">
        <v>0.043</v>
      </c>
      <c r="C28" s="1" t="s">
        <v>21</v>
      </c>
      <c r="D28" s="2">
        <f t="shared" si="2"/>
        <v>1.2567370614359172E-09</v>
      </c>
      <c r="F28" s="5">
        <f t="shared" si="0"/>
        <v>0.0014522012041218817</v>
      </c>
      <c r="G28" s="1">
        <v>11.77</v>
      </c>
      <c r="H28" s="1">
        <v>10.63</v>
      </c>
      <c r="I28" s="1">
        <v>12.91</v>
      </c>
      <c r="J28" s="1">
        <v>9</v>
      </c>
      <c r="K28" s="1">
        <v>18</v>
      </c>
    </row>
    <row r="29" spans="1:11" ht="13.5">
      <c r="A29" s="1" t="str">
        <f t="shared" si="1"/>
        <v>D00045</v>
      </c>
      <c r="B29" s="3">
        <v>0.045</v>
      </c>
      <c r="C29" s="1" t="s">
        <v>22</v>
      </c>
      <c r="D29" s="2">
        <f t="shared" si="2"/>
        <v>1.4523012041218817E-09</v>
      </c>
      <c r="F29" s="5">
        <f t="shared" si="0"/>
        <v>0.0015904312808798326</v>
      </c>
      <c r="G29" s="1">
        <v>10.75</v>
      </c>
      <c r="H29" s="1">
        <v>9.71</v>
      </c>
      <c r="I29" s="1">
        <v>11.79</v>
      </c>
      <c r="J29" s="1">
        <v>9</v>
      </c>
      <c r="K29" s="1">
        <v>19.4</v>
      </c>
    </row>
    <row r="30" spans="1:11" ht="13.5">
      <c r="A30" s="1" t="str">
        <f t="shared" si="1"/>
        <v>D00048</v>
      </c>
      <c r="B30" s="3">
        <v>0.048</v>
      </c>
      <c r="C30" s="1" t="s">
        <v>21</v>
      </c>
      <c r="D30" s="2">
        <f t="shared" si="2"/>
        <v>1.5905312808798325E-09</v>
      </c>
      <c r="F30" s="5">
        <f t="shared" si="0"/>
        <v>0.0018095573684677208</v>
      </c>
      <c r="G30" s="1">
        <v>9.447</v>
      </c>
      <c r="H30" s="1">
        <v>8.596</v>
      </c>
      <c r="I30" s="1">
        <v>10.297</v>
      </c>
      <c r="J30" s="1">
        <v>10</v>
      </c>
      <c r="K30" s="1">
        <v>21.7</v>
      </c>
    </row>
    <row r="31" spans="1:11" ht="13.5">
      <c r="A31" s="1" t="str">
        <f t="shared" si="1"/>
        <v>D00050</v>
      </c>
      <c r="B31" s="3">
        <v>0.05</v>
      </c>
      <c r="C31" s="1" t="s">
        <v>22</v>
      </c>
      <c r="D31" s="2">
        <f t="shared" si="2"/>
        <v>1.8096573684677207E-09</v>
      </c>
      <c r="F31" s="5">
        <f t="shared" si="0"/>
        <v>0.001963495408493621</v>
      </c>
      <c r="G31" s="1">
        <v>8.706</v>
      </c>
      <c r="H31" s="1">
        <v>7.922</v>
      </c>
      <c r="I31" s="1">
        <v>9.489</v>
      </c>
      <c r="J31" s="1">
        <v>10</v>
      </c>
      <c r="K31" s="1">
        <v>23.2</v>
      </c>
    </row>
    <row r="32" spans="1:11" ht="13.5">
      <c r="A32" s="1" t="str">
        <f t="shared" si="1"/>
        <v>D00053</v>
      </c>
      <c r="B32" s="3">
        <v>0.053</v>
      </c>
      <c r="C32" s="1" t="s">
        <v>21</v>
      </c>
      <c r="D32" s="2">
        <f t="shared" si="2"/>
        <v>1.9635954084936207E-09</v>
      </c>
      <c r="F32" s="5">
        <f t="shared" si="0"/>
        <v>0.002206183440983432</v>
      </c>
      <c r="G32" s="1">
        <v>7.748</v>
      </c>
      <c r="H32" s="1">
        <v>7.051</v>
      </c>
      <c r="I32" s="1">
        <v>8.446</v>
      </c>
      <c r="J32" s="1">
        <v>10</v>
      </c>
      <c r="K32" s="1">
        <v>25.6</v>
      </c>
    </row>
    <row r="33" spans="1:11" ht="13.5">
      <c r="A33" s="1" t="str">
        <f t="shared" si="1"/>
        <v>D00056</v>
      </c>
      <c r="B33" s="3">
        <v>0.056</v>
      </c>
      <c r="C33" s="1" t="s">
        <v>22</v>
      </c>
      <c r="D33" s="2">
        <f t="shared" si="2"/>
        <v>2.2062834409834317E-09</v>
      </c>
      <c r="F33" s="5">
        <f t="shared" si="0"/>
        <v>0.002463008640414398</v>
      </c>
      <c r="G33" s="1">
        <v>6.94</v>
      </c>
      <c r="H33" s="1">
        <v>6.316</v>
      </c>
      <c r="I33" s="1">
        <v>7.565</v>
      </c>
      <c r="J33" s="1">
        <v>10</v>
      </c>
      <c r="K33" s="1">
        <v>28.2</v>
      </c>
    </row>
    <row r="34" spans="1:11" ht="13.5">
      <c r="A34" s="1" t="str">
        <f t="shared" si="1"/>
        <v>D00060</v>
      </c>
      <c r="B34" s="3">
        <v>0.06</v>
      </c>
      <c r="C34" s="1" t="s">
        <v>21</v>
      </c>
      <c r="D34" s="2">
        <f t="shared" si="2"/>
        <v>2.463108640414398E-09</v>
      </c>
      <c r="F34" s="5">
        <f t="shared" si="0"/>
        <v>0.0028274333882308137</v>
      </c>
      <c r="G34" s="1">
        <v>6.046</v>
      </c>
      <c r="H34" s="1">
        <v>5.562</v>
      </c>
      <c r="I34" s="1">
        <v>6.529</v>
      </c>
      <c r="J34" s="1">
        <v>12</v>
      </c>
      <c r="K34" s="1">
        <v>31.7</v>
      </c>
    </row>
    <row r="35" spans="1:11" ht="13.5">
      <c r="A35" s="1" t="str">
        <f t="shared" si="1"/>
        <v>D00063</v>
      </c>
      <c r="B35" s="3">
        <v>0.063</v>
      </c>
      <c r="C35" s="1" t="s">
        <v>22</v>
      </c>
      <c r="D35" s="2">
        <f t="shared" si="2"/>
        <v>2.8275333882308133E-09</v>
      </c>
      <c r="F35" s="5">
        <f t="shared" si="0"/>
        <v>0.0031172453105244723</v>
      </c>
      <c r="G35" s="1">
        <v>5.484</v>
      </c>
      <c r="H35" s="1">
        <v>5.045</v>
      </c>
      <c r="I35" s="1">
        <v>5.922</v>
      </c>
      <c r="J35" s="1">
        <v>12</v>
      </c>
      <c r="K35" s="1">
        <v>34.4</v>
      </c>
    </row>
    <row r="36" spans="1:11" ht="13.5">
      <c r="A36" s="1" t="str">
        <f t="shared" si="1"/>
        <v>D00067</v>
      </c>
      <c r="B36" s="3">
        <v>0.067</v>
      </c>
      <c r="C36" s="1" t="s">
        <v>21</v>
      </c>
      <c r="D36" s="2">
        <f t="shared" si="2"/>
        <v>3.117345310524472E-09</v>
      </c>
      <c r="E36" s="1">
        <v>0.003</v>
      </c>
      <c r="F36" s="5">
        <f t="shared" si="0"/>
        <v>0.003525652355491146</v>
      </c>
      <c r="G36" s="1">
        <v>4.849</v>
      </c>
      <c r="H36" s="1">
        <v>4.404</v>
      </c>
      <c r="I36" s="1">
        <v>5.36</v>
      </c>
      <c r="J36" s="1">
        <v>13</v>
      </c>
      <c r="K36" s="1">
        <v>38</v>
      </c>
    </row>
    <row r="37" spans="1:11" ht="13.5">
      <c r="A37" s="1" t="str">
        <f t="shared" si="1"/>
        <v>D00070</v>
      </c>
      <c r="B37" s="3">
        <v>0.07</v>
      </c>
      <c r="C37" s="1" t="s">
        <v>21</v>
      </c>
      <c r="D37" s="2">
        <f t="shared" si="2"/>
        <v>3.5257523554911455E-09</v>
      </c>
      <c r="E37" s="1">
        <v>0.003</v>
      </c>
      <c r="F37" s="5">
        <f t="shared" si="0"/>
        <v>0.003848451000647497</v>
      </c>
      <c r="G37" s="1">
        <v>4.442</v>
      </c>
      <c r="H37" s="1">
        <v>4.05</v>
      </c>
      <c r="I37" s="1">
        <v>4.89</v>
      </c>
      <c r="J37" s="1">
        <v>13</v>
      </c>
      <c r="K37" s="1">
        <v>41</v>
      </c>
    </row>
    <row r="38" spans="1:11" ht="13.5">
      <c r="A38" s="1" t="str">
        <f t="shared" si="1"/>
        <v>D00071</v>
      </c>
      <c r="B38" s="3">
        <v>0.071</v>
      </c>
      <c r="C38" s="1" t="s">
        <v>22</v>
      </c>
      <c r="D38" s="2">
        <f t="shared" si="2"/>
        <v>3.8485510006474965E-09</v>
      </c>
      <c r="E38" s="1">
        <v>0.003</v>
      </c>
      <c r="F38" s="5">
        <f t="shared" si="0"/>
        <v>0.003959192141686536</v>
      </c>
      <c r="G38" s="1">
        <v>4.318</v>
      </c>
      <c r="H38" s="1">
        <v>3.941</v>
      </c>
      <c r="I38" s="1">
        <v>4.748</v>
      </c>
      <c r="J38" s="1">
        <v>13</v>
      </c>
      <c r="K38" s="1">
        <v>42</v>
      </c>
    </row>
    <row r="39" spans="1:11" ht="13.5">
      <c r="A39" s="1" t="str">
        <f t="shared" si="1"/>
        <v>D00075</v>
      </c>
      <c r="B39" s="3">
        <v>0.075</v>
      </c>
      <c r="C39" s="1" t="s">
        <v>21</v>
      </c>
      <c r="D39" s="2">
        <f t="shared" si="2"/>
        <v>3.959292141686536E-09</v>
      </c>
      <c r="E39" s="1">
        <v>0.003</v>
      </c>
      <c r="F39" s="5">
        <f t="shared" si="0"/>
        <v>0.004417864669110647</v>
      </c>
      <c r="G39" s="1">
        <v>3.869</v>
      </c>
      <c r="H39" s="1">
        <v>3.547</v>
      </c>
      <c r="I39" s="1">
        <v>4.235</v>
      </c>
      <c r="J39" s="1">
        <v>14</v>
      </c>
      <c r="K39" s="1">
        <v>46</v>
      </c>
    </row>
    <row r="40" spans="1:11" ht="13.5">
      <c r="A40" s="1" t="str">
        <f t="shared" si="1"/>
        <v>D00080</v>
      </c>
      <c r="B40" s="3">
        <v>0.08</v>
      </c>
      <c r="C40" s="1" t="s">
        <v>22</v>
      </c>
      <c r="D40" s="2">
        <f t="shared" si="2"/>
        <v>4.417964669110647E-09</v>
      </c>
      <c r="E40" s="1">
        <v>0.003</v>
      </c>
      <c r="F40" s="5">
        <f aca="true" t="shared" si="3" ref="F40:F71">B40^2*PI()/4</f>
        <v>0.005026548245743669</v>
      </c>
      <c r="G40" s="1">
        <v>3.401</v>
      </c>
      <c r="H40" s="1">
        <v>3.133</v>
      </c>
      <c r="I40" s="1">
        <v>3.703</v>
      </c>
      <c r="J40" s="1">
        <v>14</v>
      </c>
      <c r="K40" s="1">
        <v>52</v>
      </c>
    </row>
    <row r="41" spans="1:11" ht="13.5">
      <c r="A41" s="1" t="str">
        <f t="shared" si="1"/>
        <v>D00085</v>
      </c>
      <c r="B41" s="3">
        <v>0.085</v>
      </c>
      <c r="C41" s="1" t="s">
        <v>21</v>
      </c>
      <c r="D41" s="2">
        <f t="shared" si="2"/>
        <v>5.026648245743669E-09</v>
      </c>
      <c r="E41" s="1">
        <v>0.003</v>
      </c>
      <c r="F41" s="5">
        <f t="shared" si="3"/>
        <v>0.005674501730546565</v>
      </c>
      <c r="G41" s="1">
        <v>3.012</v>
      </c>
      <c r="H41" s="1">
        <v>2.787</v>
      </c>
      <c r="I41" s="1">
        <v>3.265</v>
      </c>
      <c r="J41" s="1">
        <v>15</v>
      </c>
      <c r="K41" s="1">
        <v>57</v>
      </c>
    </row>
    <row r="42" spans="1:11" ht="13.5">
      <c r="A42" s="1" t="str">
        <f t="shared" si="1"/>
        <v>D00090</v>
      </c>
      <c r="B42" s="3">
        <v>0.09</v>
      </c>
      <c r="C42" s="1" t="s">
        <v>22</v>
      </c>
      <c r="D42" s="2">
        <f t="shared" si="2"/>
        <v>5.674601730546566E-09</v>
      </c>
      <c r="E42" s="1">
        <v>0.003</v>
      </c>
      <c r="F42" s="5">
        <f t="shared" si="3"/>
        <v>0.0063617251235193305</v>
      </c>
      <c r="G42" s="1">
        <v>2.687</v>
      </c>
      <c r="H42" s="1">
        <v>2.495</v>
      </c>
      <c r="I42" s="1">
        <v>2.9</v>
      </c>
      <c r="J42" s="1">
        <v>15</v>
      </c>
      <c r="K42" s="1">
        <v>63</v>
      </c>
    </row>
    <row r="43" spans="1:11" ht="13.5">
      <c r="A43" s="1" t="str">
        <f t="shared" si="1"/>
        <v>D00095</v>
      </c>
      <c r="B43" s="3">
        <v>0.095</v>
      </c>
      <c r="C43" s="1" t="s">
        <v>21</v>
      </c>
      <c r="D43" s="2">
        <f t="shared" si="2"/>
        <v>6.36182512351933E-09</v>
      </c>
      <c r="E43" s="1">
        <v>0.003</v>
      </c>
      <c r="F43" s="5">
        <f t="shared" si="3"/>
        <v>0.007088218424661971</v>
      </c>
      <c r="G43" s="1">
        <v>2.412</v>
      </c>
      <c r="H43" s="1">
        <v>2.247</v>
      </c>
      <c r="I43" s="1">
        <v>2.594</v>
      </c>
      <c r="J43" s="1">
        <v>16</v>
      </c>
      <c r="K43" s="1">
        <v>69</v>
      </c>
    </row>
    <row r="44" spans="1:11" ht="13.5">
      <c r="A44" s="1" t="str">
        <f t="shared" si="1"/>
        <v>D00100</v>
      </c>
      <c r="B44" s="3">
        <v>0.1</v>
      </c>
      <c r="C44" s="1" t="s">
        <v>22</v>
      </c>
      <c r="D44" s="2">
        <f t="shared" si="2"/>
        <v>7.088318424661971E-09</v>
      </c>
      <c r="E44" s="1">
        <v>0.003</v>
      </c>
      <c r="F44" s="5">
        <f t="shared" si="3"/>
        <v>0.007853981633974483</v>
      </c>
      <c r="G44" s="1">
        <v>2.177</v>
      </c>
      <c r="H44" s="1">
        <v>2.034</v>
      </c>
      <c r="I44" s="1">
        <v>2.333</v>
      </c>
      <c r="J44" s="1">
        <v>16</v>
      </c>
      <c r="K44" s="1">
        <v>75</v>
      </c>
    </row>
    <row r="45" spans="1:11" ht="13.5">
      <c r="A45" s="1" t="str">
        <f t="shared" si="1"/>
        <v>D00106</v>
      </c>
      <c r="B45" s="3">
        <v>0.106</v>
      </c>
      <c r="C45" s="1" t="s">
        <v>21</v>
      </c>
      <c r="D45" s="2">
        <f t="shared" si="2"/>
        <v>7.854081633974483E-09</v>
      </c>
      <c r="E45" s="1">
        <v>0.003</v>
      </c>
      <c r="F45" s="5">
        <f t="shared" si="3"/>
        <v>0.008824733763933728</v>
      </c>
      <c r="G45" s="1">
        <v>1.937</v>
      </c>
      <c r="H45" s="1">
        <v>1.816</v>
      </c>
      <c r="I45" s="1">
        <v>2.069</v>
      </c>
      <c r="J45" s="1">
        <v>17</v>
      </c>
      <c r="K45" s="1">
        <v>83</v>
      </c>
    </row>
    <row r="46" spans="1:11" ht="13.5">
      <c r="A46" s="1" t="str">
        <f t="shared" si="1"/>
        <v>D00110</v>
      </c>
      <c r="B46" s="3">
        <v>0.11</v>
      </c>
      <c r="C46" s="1" t="s">
        <v>21</v>
      </c>
      <c r="D46" s="2">
        <f t="shared" si="2"/>
        <v>8.824833763933727E-09</v>
      </c>
      <c r="E46" s="1">
        <v>0.003</v>
      </c>
      <c r="F46" s="5">
        <f t="shared" si="3"/>
        <v>0.009503317777109124</v>
      </c>
      <c r="G46" s="1">
        <v>1.799</v>
      </c>
      <c r="H46" s="1">
        <v>1.69</v>
      </c>
      <c r="I46" s="1">
        <v>1.917</v>
      </c>
      <c r="J46" s="1">
        <v>17</v>
      </c>
      <c r="K46" s="1">
        <v>88</v>
      </c>
    </row>
    <row r="47" spans="1:11" ht="13.5">
      <c r="A47" s="1" t="str">
        <f t="shared" si="1"/>
        <v>D00112</v>
      </c>
      <c r="B47" s="3">
        <v>0.112</v>
      </c>
      <c r="C47" s="1" t="s">
        <v>22</v>
      </c>
      <c r="D47" s="2">
        <f t="shared" si="2"/>
        <v>9.503417777109123E-09</v>
      </c>
      <c r="E47" s="1">
        <v>0.003</v>
      </c>
      <c r="F47" s="5">
        <f t="shared" si="3"/>
        <v>0.009852034561657593</v>
      </c>
      <c r="G47" s="1">
        <v>1.735</v>
      </c>
      <c r="H47" s="1">
        <v>1.632</v>
      </c>
      <c r="I47" s="1">
        <v>1.848</v>
      </c>
      <c r="J47" s="1">
        <v>17</v>
      </c>
      <c r="K47" s="1">
        <v>91</v>
      </c>
    </row>
    <row r="48" spans="1:11" ht="13.5">
      <c r="A48" s="1" t="str">
        <f t="shared" si="1"/>
        <v>D00118</v>
      </c>
      <c r="B48" s="3">
        <v>0.118</v>
      </c>
      <c r="C48" s="1" t="s">
        <v>21</v>
      </c>
      <c r="D48" s="2">
        <f t="shared" si="2"/>
        <v>9.852134561657592E-09</v>
      </c>
      <c r="E48" s="1">
        <v>0.003</v>
      </c>
      <c r="F48" s="5">
        <f t="shared" si="3"/>
        <v>0.010935884027146068</v>
      </c>
      <c r="G48" s="1">
        <v>1.563</v>
      </c>
      <c r="H48" s="1">
        <v>1.474</v>
      </c>
      <c r="I48" s="1">
        <v>1.66</v>
      </c>
      <c r="J48" s="1">
        <v>17</v>
      </c>
      <c r="K48" s="1">
        <v>99</v>
      </c>
    </row>
    <row r="49" spans="1:11" ht="13.5">
      <c r="A49" s="1" t="str">
        <f t="shared" si="1"/>
        <v>D00120</v>
      </c>
      <c r="B49" s="3">
        <v>0.12</v>
      </c>
      <c r="C49" s="1" t="s">
        <v>21</v>
      </c>
      <c r="D49" s="2">
        <f t="shared" si="2"/>
        <v>1.0935984027146067E-08</v>
      </c>
      <c r="E49" s="1">
        <v>0.003</v>
      </c>
      <c r="F49" s="5">
        <f t="shared" si="3"/>
        <v>0.011309733552923255</v>
      </c>
      <c r="G49" s="1">
        <v>1.511</v>
      </c>
      <c r="H49" s="1">
        <v>1.426</v>
      </c>
      <c r="I49" s="1">
        <v>1.604</v>
      </c>
      <c r="J49" s="1">
        <v>17</v>
      </c>
      <c r="K49" s="1">
        <v>102</v>
      </c>
    </row>
    <row r="50" spans="1:11" ht="13.5">
      <c r="A50" s="1" t="str">
        <f t="shared" si="1"/>
        <v>D00125</v>
      </c>
      <c r="B50" s="3">
        <v>0.125</v>
      </c>
      <c r="C50" s="1" t="s">
        <v>22</v>
      </c>
      <c r="D50" s="2">
        <f t="shared" si="2"/>
        <v>1.1309833552923254E-08</v>
      </c>
      <c r="E50" s="1">
        <v>0.003</v>
      </c>
      <c r="F50" s="5">
        <f t="shared" si="3"/>
        <v>0.01227184630308513</v>
      </c>
      <c r="G50" s="1">
        <v>1.393</v>
      </c>
      <c r="H50" s="1">
        <v>1.317</v>
      </c>
      <c r="I50" s="1">
        <v>1.475</v>
      </c>
      <c r="J50" s="1">
        <v>17</v>
      </c>
      <c r="K50" s="1">
        <v>110</v>
      </c>
    </row>
    <row r="51" spans="1:11" ht="13.5">
      <c r="A51" s="1" t="str">
        <f t="shared" si="1"/>
        <v>D00130</v>
      </c>
      <c r="B51" s="3">
        <v>0.13</v>
      </c>
      <c r="C51" s="1" t="s">
        <v>21</v>
      </c>
      <c r="D51" s="2">
        <f t="shared" si="2"/>
        <v>1.2271946303085129E-08</v>
      </c>
      <c r="E51" s="1">
        <v>0.003</v>
      </c>
      <c r="F51" s="5">
        <f t="shared" si="3"/>
        <v>0.013273228961416878</v>
      </c>
      <c r="G51" s="1">
        <v>1.288</v>
      </c>
      <c r="H51" s="1">
        <v>1.22</v>
      </c>
      <c r="I51" s="1">
        <v>1.361</v>
      </c>
      <c r="J51" s="1">
        <v>18</v>
      </c>
      <c r="K51" s="1">
        <v>118</v>
      </c>
    </row>
    <row r="52" spans="1:11" ht="13.5">
      <c r="A52" s="1" t="str">
        <f t="shared" si="1"/>
        <v>D00132</v>
      </c>
      <c r="B52" s="3">
        <v>0.132</v>
      </c>
      <c r="C52" s="1" t="s">
        <v>21</v>
      </c>
      <c r="D52" s="2">
        <f t="shared" si="2"/>
        <v>1.3273328961416876E-08</v>
      </c>
      <c r="E52" s="1">
        <v>0.003</v>
      </c>
      <c r="F52" s="5">
        <f t="shared" si="3"/>
        <v>0.01368477759903714</v>
      </c>
      <c r="G52" s="1">
        <v>1.249</v>
      </c>
      <c r="H52" s="1">
        <v>1.184</v>
      </c>
      <c r="I52" s="1">
        <v>1.319</v>
      </c>
      <c r="J52" s="1">
        <v>18</v>
      </c>
      <c r="K52" s="1">
        <v>121</v>
      </c>
    </row>
    <row r="53" spans="1:11" ht="13.5">
      <c r="A53" s="1" t="str">
        <f t="shared" si="1"/>
        <v>D00140</v>
      </c>
      <c r="B53" s="3">
        <v>0.14</v>
      </c>
      <c r="C53" s="1" t="s">
        <v>22</v>
      </c>
      <c r="D53" s="2">
        <f t="shared" si="2"/>
        <v>1.3684877599037139E-08</v>
      </c>
      <c r="E53" s="1">
        <v>0.003</v>
      </c>
      <c r="F53" s="5">
        <f t="shared" si="3"/>
        <v>0.015393804002589988</v>
      </c>
      <c r="G53" s="1">
        <v>1.11</v>
      </c>
      <c r="H53" s="1">
        <v>1.055</v>
      </c>
      <c r="I53" s="1">
        <v>1.17</v>
      </c>
      <c r="J53" s="1">
        <v>18</v>
      </c>
      <c r="K53" s="1">
        <v>133</v>
      </c>
    </row>
    <row r="54" spans="1:11" ht="13.5">
      <c r="A54" s="1" t="str">
        <f t="shared" si="1"/>
        <v>D00150</v>
      </c>
      <c r="B54" s="3">
        <v>0.15</v>
      </c>
      <c r="C54" s="1" t="s">
        <v>21</v>
      </c>
      <c r="D54" s="2">
        <f t="shared" si="2"/>
        <v>1.5393904002589986E-08</v>
      </c>
      <c r="E54" s="1">
        <v>0.003</v>
      </c>
      <c r="F54" s="5">
        <f t="shared" si="3"/>
        <v>0.017671458676442587</v>
      </c>
      <c r="G54" s="1">
        <v>0.9673</v>
      </c>
      <c r="H54" s="1">
        <v>0.9219</v>
      </c>
      <c r="I54" s="1">
        <v>1.0159</v>
      </c>
      <c r="J54" s="1">
        <v>19</v>
      </c>
      <c r="K54" s="1">
        <v>150</v>
      </c>
    </row>
    <row r="55" spans="1:11" ht="13.5">
      <c r="A55" s="1" t="str">
        <f t="shared" si="1"/>
        <v>D00160</v>
      </c>
      <c r="B55" s="3">
        <v>0.16</v>
      </c>
      <c r="C55" s="1" t="s">
        <v>22</v>
      </c>
      <c r="D55" s="2">
        <f t="shared" si="2"/>
        <v>1.7671558676442585E-08</v>
      </c>
      <c r="E55" s="1">
        <v>0.003</v>
      </c>
      <c r="F55" s="5">
        <f t="shared" si="3"/>
        <v>0.020106192982974676</v>
      </c>
      <c r="G55" s="1">
        <v>0.8502</v>
      </c>
      <c r="H55" s="1">
        <v>0.8122</v>
      </c>
      <c r="I55" s="1">
        <v>0.8906</v>
      </c>
      <c r="J55" s="1">
        <v>19</v>
      </c>
      <c r="K55" s="1">
        <v>168</v>
      </c>
    </row>
    <row r="56" spans="1:11" ht="13.5">
      <c r="A56" s="1" t="str">
        <f t="shared" si="1"/>
        <v>D00170</v>
      </c>
      <c r="B56" s="3">
        <v>0.17</v>
      </c>
      <c r="C56" s="1" t="s">
        <v>21</v>
      </c>
      <c r="D56" s="2">
        <f t="shared" si="2"/>
        <v>2.0106292982974673E-08</v>
      </c>
      <c r="E56" s="1">
        <v>0.003</v>
      </c>
      <c r="F56" s="5">
        <f t="shared" si="3"/>
        <v>0.02269800692218626</v>
      </c>
      <c r="G56" s="1">
        <v>0.7531</v>
      </c>
      <c r="H56" s="1">
        <v>0.7211</v>
      </c>
      <c r="I56" s="1">
        <v>0.7871</v>
      </c>
      <c r="J56" s="1">
        <v>20</v>
      </c>
      <c r="K56" s="1">
        <v>186</v>
      </c>
    </row>
    <row r="57" spans="1:11" ht="13.5">
      <c r="A57" s="1" t="str">
        <f t="shared" si="1"/>
        <v>D00180</v>
      </c>
      <c r="B57" s="3">
        <v>0.18</v>
      </c>
      <c r="C57" s="1" t="s">
        <v>22</v>
      </c>
      <c r="D57" s="2">
        <f t="shared" si="2"/>
        <v>2.269810692218626E-08</v>
      </c>
      <c r="E57" s="1">
        <v>0.003</v>
      </c>
      <c r="F57" s="5">
        <f t="shared" si="3"/>
        <v>0.025446900494077322</v>
      </c>
      <c r="G57" s="1">
        <v>0.6718</v>
      </c>
      <c r="H57" s="1">
        <v>0.6444</v>
      </c>
      <c r="I57" s="1">
        <v>0.7007</v>
      </c>
      <c r="J57" s="1">
        <v>20</v>
      </c>
      <c r="K57" s="1">
        <v>206</v>
      </c>
    </row>
    <row r="58" spans="1:11" ht="13.5">
      <c r="A58" s="1" t="str">
        <f t="shared" si="1"/>
        <v>D00190</v>
      </c>
      <c r="B58" s="3">
        <v>0.19</v>
      </c>
      <c r="C58" s="1" t="s">
        <v>21</v>
      </c>
      <c r="D58" s="2">
        <f t="shared" si="2"/>
        <v>2.5447000494077322E-08</v>
      </c>
      <c r="E58" s="1">
        <v>0.003</v>
      </c>
      <c r="F58" s="5">
        <f t="shared" si="3"/>
        <v>0.028352873698647883</v>
      </c>
      <c r="G58" s="1">
        <v>0.6029</v>
      </c>
      <c r="H58" s="1">
        <v>0.5794</v>
      </c>
      <c r="I58" s="1">
        <v>0.6278</v>
      </c>
      <c r="J58" s="1">
        <v>21</v>
      </c>
      <c r="K58" s="1">
        <v>226</v>
      </c>
    </row>
    <row r="59" spans="1:11" ht="13.5">
      <c r="A59" s="1" t="str">
        <f t="shared" si="1"/>
        <v>D00200</v>
      </c>
      <c r="B59" s="3">
        <v>0.2</v>
      </c>
      <c r="C59" s="1" t="s">
        <v>22</v>
      </c>
      <c r="D59" s="2">
        <f t="shared" si="2"/>
        <v>2.8352973698647883E-08</v>
      </c>
      <c r="E59" s="1">
        <v>0.003</v>
      </c>
      <c r="F59" s="5">
        <f t="shared" si="3"/>
        <v>0.031415926535897934</v>
      </c>
      <c r="G59" s="1">
        <v>0.5441</v>
      </c>
      <c r="H59" s="1">
        <v>0.5237</v>
      </c>
      <c r="I59" s="1">
        <v>0.5657</v>
      </c>
      <c r="J59" s="1">
        <v>21</v>
      </c>
      <c r="K59" s="1">
        <v>247</v>
      </c>
    </row>
    <row r="60" spans="1:11" ht="13.5">
      <c r="A60" s="1" t="str">
        <f t="shared" si="1"/>
        <v>D00212</v>
      </c>
      <c r="B60" s="3">
        <v>0.212</v>
      </c>
      <c r="C60" s="1" t="s">
        <v>21</v>
      </c>
      <c r="D60" s="2">
        <f t="shared" si="2"/>
        <v>3.1416026535897936E-08</v>
      </c>
      <c r="E60" s="1">
        <v>0.003</v>
      </c>
      <c r="F60" s="5">
        <f t="shared" si="3"/>
        <v>0.03529893505573491</v>
      </c>
      <c r="G60" s="1">
        <v>0.4843</v>
      </c>
      <c r="H60" s="1">
        <v>0.4669</v>
      </c>
      <c r="I60" s="1">
        <v>0.5026</v>
      </c>
      <c r="J60" s="1">
        <v>21</v>
      </c>
      <c r="K60" s="1">
        <v>274</v>
      </c>
    </row>
    <row r="61" spans="1:11" ht="13.5">
      <c r="A61" s="1" t="str">
        <f t="shared" si="1"/>
        <v>D00224</v>
      </c>
      <c r="B61" s="3">
        <v>0.224</v>
      </c>
      <c r="C61" s="1" t="s">
        <v>22</v>
      </c>
      <c r="D61" s="2">
        <f t="shared" si="2"/>
        <v>3.529903505573491E-08</v>
      </c>
      <c r="E61" s="1">
        <v>0.003</v>
      </c>
      <c r="F61" s="5">
        <f t="shared" si="3"/>
        <v>0.03940813824663037</v>
      </c>
      <c r="G61" s="1">
        <v>0.4338</v>
      </c>
      <c r="H61" s="1">
        <v>0.4188</v>
      </c>
      <c r="I61" s="1">
        <v>0.4495</v>
      </c>
      <c r="J61" s="1">
        <v>21</v>
      </c>
      <c r="K61" s="1">
        <v>302</v>
      </c>
    </row>
    <row r="62" spans="1:11" ht="13.5">
      <c r="A62" s="1" t="str">
        <f t="shared" si="1"/>
        <v>D00236</v>
      </c>
      <c r="B62" s="3">
        <v>0.236</v>
      </c>
      <c r="C62" s="1" t="s">
        <v>21</v>
      </c>
      <c r="D62" s="2">
        <f t="shared" si="2"/>
        <v>3.940823824663037E-08</v>
      </c>
      <c r="E62" s="1">
        <v>0.004</v>
      </c>
      <c r="F62" s="5">
        <f t="shared" si="3"/>
        <v>0.04374353610858427</v>
      </c>
      <c r="G62" s="1">
        <v>0.3908</v>
      </c>
      <c r="H62" s="1">
        <v>0.3747</v>
      </c>
      <c r="I62" s="1">
        <v>0.4079</v>
      </c>
      <c r="J62" s="1">
        <v>22</v>
      </c>
      <c r="K62" s="1">
        <v>331</v>
      </c>
    </row>
    <row r="63" spans="1:11" ht="13.5">
      <c r="A63" s="1" t="str">
        <f t="shared" si="1"/>
        <v>D00250</v>
      </c>
      <c r="B63" s="3">
        <v>0.25</v>
      </c>
      <c r="C63" s="1" t="s">
        <v>22</v>
      </c>
      <c r="D63" s="2">
        <f t="shared" si="2"/>
        <v>4.374363610858427E-08</v>
      </c>
      <c r="E63" s="1">
        <v>0.004</v>
      </c>
      <c r="F63" s="5">
        <f t="shared" si="3"/>
        <v>0.04908738521234052</v>
      </c>
      <c r="G63" s="1">
        <v>0.3482</v>
      </c>
      <c r="H63" s="1">
        <v>0.3345</v>
      </c>
      <c r="I63" s="1">
        <v>0.3628</v>
      </c>
      <c r="J63" s="1">
        <v>22</v>
      </c>
      <c r="K63" s="1">
        <v>366</v>
      </c>
    </row>
    <row r="64" spans="1:11" ht="13.5">
      <c r="A64" s="1" t="str">
        <f t="shared" si="1"/>
        <v>D00265</v>
      </c>
      <c r="B64" s="3">
        <v>0.265</v>
      </c>
      <c r="C64" s="1" t="s">
        <v>21</v>
      </c>
      <c r="D64" s="2">
        <f t="shared" si="2"/>
        <v>4.908748521234052E-08</v>
      </c>
      <c r="E64" s="1">
        <v>0.004</v>
      </c>
      <c r="F64" s="5">
        <f t="shared" si="3"/>
        <v>0.05515458602458581</v>
      </c>
      <c r="G64" s="1">
        <v>0.3099</v>
      </c>
      <c r="H64" s="1">
        <v>0.2982</v>
      </c>
      <c r="I64" s="1">
        <v>0.3223</v>
      </c>
      <c r="J64" s="1">
        <v>22</v>
      </c>
      <c r="K64" s="1">
        <v>406</v>
      </c>
    </row>
    <row r="65" spans="1:11" ht="13.5">
      <c r="A65" s="1" t="str">
        <f t="shared" si="1"/>
        <v>D00280</v>
      </c>
      <c r="B65" s="3">
        <v>0.28</v>
      </c>
      <c r="C65" s="1" t="s">
        <v>22</v>
      </c>
      <c r="D65" s="2">
        <f t="shared" si="2"/>
        <v>5.515468602458581E-08</v>
      </c>
      <c r="E65" s="1">
        <v>0.004</v>
      </c>
      <c r="F65" s="5">
        <f t="shared" si="3"/>
        <v>0.06157521601035995</v>
      </c>
      <c r="G65" s="1">
        <v>0.2776</v>
      </c>
      <c r="H65" s="1">
        <v>0.2676</v>
      </c>
      <c r="I65" s="1">
        <v>0.2882</v>
      </c>
      <c r="J65" s="1">
        <v>22</v>
      </c>
      <c r="K65" s="1">
        <v>448</v>
      </c>
    </row>
    <row r="66" spans="1:11" ht="13.5">
      <c r="A66" s="1" t="str">
        <f t="shared" si="1"/>
        <v>D00300</v>
      </c>
      <c r="B66" s="3">
        <v>0.3</v>
      </c>
      <c r="C66" s="1" t="s">
        <v>21</v>
      </c>
      <c r="D66" s="2">
        <f t="shared" si="2"/>
        <v>6.157531601035996E-08</v>
      </c>
      <c r="E66" s="1">
        <v>0.004</v>
      </c>
      <c r="F66" s="5">
        <f t="shared" si="3"/>
        <v>0.07068583470577035</v>
      </c>
      <c r="G66" s="1">
        <v>0.2418</v>
      </c>
      <c r="H66" s="1">
        <v>0.2335</v>
      </c>
      <c r="I66" s="1">
        <v>0.2506</v>
      </c>
      <c r="J66" s="1">
        <v>23</v>
      </c>
      <c r="K66" s="1">
        <v>507</v>
      </c>
    </row>
    <row r="67" spans="1:11" ht="13.5">
      <c r="A67" s="1" t="str">
        <f t="shared" si="1"/>
        <v>D00315</v>
      </c>
      <c r="B67" s="3">
        <v>0.315</v>
      </c>
      <c r="C67" s="1" t="s">
        <v>22</v>
      </c>
      <c r="D67" s="2">
        <f t="shared" si="2"/>
        <v>7.068593470577035E-08</v>
      </c>
      <c r="E67" s="1">
        <v>0.004</v>
      </c>
      <c r="F67" s="5">
        <f t="shared" si="3"/>
        <v>0.07793113276311181</v>
      </c>
      <c r="G67" s="1">
        <v>0.2193</v>
      </c>
      <c r="H67" s="1">
        <v>0.2121</v>
      </c>
      <c r="I67" s="1">
        <v>0.227</v>
      </c>
      <c r="J67" s="1">
        <v>23</v>
      </c>
      <c r="K67" s="1">
        <v>553</v>
      </c>
    </row>
    <row r="68" spans="1:11" ht="13.5">
      <c r="A68" s="1" t="str">
        <f t="shared" si="1"/>
        <v>D00335</v>
      </c>
      <c r="B68" s="3">
        <v>0.335</v>
      </c>
      <c r="C68" s="1" t="s">
        <v>21</v>
      </c>
      <c r="D68" s="2">
        <f t="shared" si="2"/>
        <v>7.793123276311181E-08</v>
      </c>
      <c r="E68" s="1">
        <v>0.004</v>
      </c>
      <c r="F68" s="5">
        <f t="shared" si="3"/>
        <v>0.08814130888727865</v>
      </c>
      <c r="G68" s="1">
        <v>0.1939</v>
      </c>
      <c r="H68" s="1">
        <v>0.1878</v>
      </c>
      <c r="I68" s="1">
        <v>0.2004</v>
      </c>
      <c r="J68" s="1">
        <v>23</v>
      </c>
      <c r="K68" s="1">
        <v>618</v>
      </c>
    </row>
    <row r="69" spans="1:11" ht="13.5">
      <c r="A69" s="1" t="str">
        <f t="shared" si="1"/>
        <v>D00355</v>
      </c>
      <c r="B69" s="3">
        <v>0.355</v>
      </c>
      <c r="C69" s="1" t="s">
        <v>22</v>
      </c>
      <c r="D69" s="2">
        <f t="shared" si="2"/>
        <v>8.814140888727865E-08</v>
      </c>
      <c r="E69" s="1">
        <v>0.004</v>
      </c>
      <c r="F69" s="5">
        <f t="shared" si="3"/>
        <v>0.09897980354216342</v>
      </c>
      <c r="G69" s="1">
        <v>0.1727</v>
      </c>
      <c r="H69" s="1">
        <v>0.1674</v>
      </c>
      <c r="I69" s="1">
        <v>0.1782</v>
      </c>
      <c r="J69" s="1">
        <v>23</v>
      </c>
      <c r="K69" s="1">
        <v>687</v>
      </c>
    </row>
    <row r="70" spans="1:11" ht="13.5">
      <c r="A70" s="1" t="str">
        <f t="shared" si="1"/>
        <v>D00375</v>
      </c>
      <c r="B70" s="3">
        <v>0.375</v>
      </c>
      <c r="C70" s="1" t="s">
        <v>21</v>
      </c>
      <c r="D70" s="2">
        <f t="shared" si="2"/>
        <v>9.897990354216342E-08</v>
      </c>
      <c r="E70" s="1">
        <v>0.005</v>
      </c>
      <c r="F70" s="5">
        <f t="shared" si="3"/>
        <v>0.11044661672776616</v>
      </c>
      <c r="G70" s="1">
        <v>0.1548</v>
      </c>
      <c r="H70" s="1">
        <v>0.1494</v>
      </c>
      <c r="I70" s="1">
        <v>0.1604</v>
      </c>
      <c r="J70" s="1">
        <v>24</v>
      </c>
      <c r="K70" s="1">
        <v>759</v>
      </c>
    </row>
    <row r="71" spans="1:11" ht="13.5">
      <c r="A71" s="1" t="str">
        <f t="shared" si="1"/>
        <v>D00400</v>
      </c>
      <c r="B71" s="3">
        <v>0.4</v>
      </c>
      <c r="C71" s="1" t="s">
        <v>22</v>
      </c>
      <c r="D71" s="2">
        <f t="shared" si="2"/>
        <v>1.1044671672776617E-07</v>
      </c>
      <c r="E71" s="1">
        <v>0.005</v>
      </c>
      <c r="F71" s="5">
        <f t="shared" si="3"/>
        <v>0.12566370614359174</v>
      </c>
      <c r="G71" s="1">
        <v>0.136</v>
      </c>
      <c r="H71" s="1">
        <v>0.1316</v>
      </c>
      <c r="I71" s="1">
        <v>0.1407</v>
      </c>
      <c r="J71" s="1">
        <v>24</v>
      </c>
      <c r="K71" s="1">
        <v>854</v>
      </c>
    </row>
    <row r="72" spans="1:11" ht="13.5">
      <c r="A72" s="1" t="str">
        <f t="shared" si="1"/>
        <v>D00425</v>
      </c>
      <c r="B72" s="3">
        <v>0.425</v>
      </c>
      <c r="C72" s="1" t="s">
        <v>21</v>
      </c>
      <c r="D72" s="2">
        <f t="shared" si="2"/>
        <v>1.2566380614359174E-07</v>
      </c>
      <c r="E72" s="1">
        <v>0.005</v>
      </c>
      <c r="F72" s="5">
        <f aca="true" t="shared" si="4" ref="F72:F103">B72^2*PI()/4</f>
        <v>0.14186254326366407</v>
      </c>
      <c r="G72" s="1">
        <v>0.1205</v>
      </c>
      <c r="H72" s="1">
        <v>0.1167</v>
      </c>
      <c r="I72" s="1">
        <v>0.1244</v>
      </c>
      <c r="J72" s="1">
        <v>25</v>
      </c>
      <c r="K72" s="1">
        <v>954</v>
      </c>
    </row>
    <row r="73" spans="1:11" ht="13.5">
      <c r="A73" s="1" t="str">
        <f aca="true" t="shared" si="5" ref="A73:A115">CONCATENATE("D",SUBSTITUTE(TEXT(B73,"00,000"),",",""))</f>
        <v>D00450</v>
      </c>
      <c r="B73" s="3">
        <v>0.45</v>
      </c>
      <c r="C73" s="1" t="s">
        <v>22</v>
      </c>
      <c r="D73" s="2">
        <f t="shared" si="2"/>
        <v>1.4186264326366408E-07</v>
      </c>
      <c r="E73" s="1">
        <v>0.005</v>
      </c>
      <c r="F73" s="5">
        <f t="shared" si="4"/>
        <v>0.1590431280879833</v>
      </c>
      <c r="G73" s="1">
        <v>0.1075</v>
      </c>
      <c r="H73" s="1">
        <v>0.1042</v>
      </c>
      <c r="I73" s="1">
        <v>0.1109</v>
      </c>
      <c r="J73" s="1">
        <v>25</v>
      </c>
      <c r="K73" s="1">
        <v>1060</v>
      </c>
    </row>
    <row r="74" spans="1:11" ht="13.5">
      <c r="A74" s="1" t="str">
        <f t="shared" si="5"/>
        <v>D00475</v>
      </c>
      <c r="B74" s="3">
        <v>0.475</v>
      </c>
      <c r="C74" s="1" t="s">
        <v>21</v>
      </c>
      <c r="D74" s="2">
        <f aca="true" t="shared" si="6" ref="D74:D115">(F73+0.0000001)*$F$7</f>
        <v>1.5904322808798328E-07</v>
      </c>
      <c r="E74" s="1">
        <v>0.005</v>
      </c>
      <c r="F74" s="5">
        <f t="shared" si="4"/>
        <v>0.17720546061654927</v>
      </c>
      <c r="G74" s="1">
        <v>0.09646</v>
      </c>
      <c r="H74" s="1">
        <v>0.09366</v>
      </c>
      <c r="I74" s="1">
        <v>0.09938</v>
      </c>
      <c r="J74" s="1">
        <v>25</v>
      </c>
      <c r="K74" s="1">
        <v>1170</v>
      </c>
    </row>
    <row r="75" spans="1:11" ht="13.5">
      <c r="A75" s="1" t="str">
        <f t="shared" si="5"/>
        <v>D00500</v>
      </c>
      <c r="B75" s="3">
        <v>0.5</v>
      </c>
      <c r="C75" s="1" t="s">
        <v>22</v>
      </c>
      <c r="D75" s="2">
        <f t="shared" si="6"/>
        <v>1.7720556061654927E-07</v>
      </c>
      <c r="E75" s="1">
        <v>0.005</v>
      </c>
      <c r="F75" s="4">
        <f t="shared" si="4"/>
        <v>0.19634954084936207</v>
      </c>
      <c r="G75" s="1">
        <v>0.08706</v>
      </c>
      <c r="H75" s="1">
        <v>0.08462</v>
      </c>
      <c r="I75" s="1">
        <v>0.08959</v>
      </c>
      <c r="J75" s="1">
        <v>25</v>
      </c>
      <c r="K75" s="1">
        <v>1287</v>
      </c>
    </row>
    <row r="76" spans="1:11" ht="13.5">
      <c r="A76" s="1" t="str">
        <f t="shared" si="5"/>
        <v>D00530</v>
      </c>
      <c r="B76" s="3">
        <v>0.53</v>
      </c>
      <c r="C76" s="1" t="s">
        <v>21</v>
      </c>
      <c r="D76" s="2">
        <f t="shared" si="6"/>
        <v>1.9634964084936208E-07</v>
      </c>
      <c r="E76" s="1">
        <v>0.006</v>
      </c>
      <c r="F76" s="4">
        <f t="shared" si="4"/>
        <v>0.22061834409834324</v>
      </c>
      <c r="G76" s="1">
        <v>0.0775</v>
      </c>
      <c r="H76" s="1">
        <v>0.0751</v>
      </c>
      <c r="I76" s="1">
        <v>0.08</v>
      </c>
      <c r="J76" s="1">
        <v>26</v>
      </c>
      <c r="K76" s="1">
        <v>1400</v>
      </c>
    </row>
    <row r="77" spans="1:11" ht="13.5">
      <c r="A77" s="1" t="str">
        <f t="shared" si="5"/>
        <v>D00560</v>
      </c>
      <c r="B77" s="3">
        <v>0.56</v>
      </c>
      <c r="C77" s="1" t="s">
        <v>22</v>
      </c>
      <c r="D77" s="2">
        <f t="shared" si="6"/>
        <v>2.2061844409834324E-07</v>
      </c>
      <c r="E77" s="1">
        <v>0.006</v>
      </c>
      <c r="F77" s="4">
        <f t="shared" si="4"/>
        <v>0.2463008640414398</v>
      </c>
      <c r="G77" s="1">
        <v>0.0694</v>
      </c>
      <c r="H77" s="1">
        <v>0.0674</v>
      </c>
      <c r="I77" s="1">
        <v>0.0715</v>
      </c>
      <c r="J77" s="1">
        <v>26</v>
      </c>
      <c r="K77" s="1">
        <v>1600</v>
      </c>
    </row>
    <row r="78" spans="1:11" ht="13.5">
      <c r="A78" s="1" t="str">
        <f t="shared" si="5"/>
        <v>D00600</v>
      </c>
      <c r="B78" s="3">
        <v>0.6</v>
      </c>
      <c r="C78" s="1" t="s">
        <v>21</v>
      </c>
      <c r="D78" s="2">
        <f t="shared" si="6"/>
        <v>2.463009640414398E-07</v>
      </c>
      <c r="E78" s="1">
        <v>0.006</v>
      </c>
      <c r="F78" s="4">
        <f t="shared" si="4"/>
        <v>0.2827433388230814</v>
      </c>
      <c r="G78" s="1">
        <v>0.0605</v>
      </c>
      <c r="H78" s="1">
        <v>0.0588</v>
      </c>
      <c r="I78" s="1">
        <v>0.0622</v>
      </c>
      <c r="J78" s="1">
        <v>27</v>
      </c>
      <c r="K78" s="1">
        <v>1800</v>
      </c>
    </row>
    <row r="79" spans="1:11" ht="13.5">
      <c r="A79" s="1" t="str">
        <f t="shared" si="5"/>
        <v>D00630</v>
      </c>
      <c r="B79" s="3">
        <v>0.63</v>
      </c>
      <c r="C79" s="1" t="s">
        <v>22</v>
      </c>
      <c r="D79" s="2">
        <f t="shared" si="6"/>
        <v>2.827434388230814E-07</v>
      </c>
      <c r="E79" s="1">
        <v>0.006</v>
      </c>
      <c r="F79" s="4">
        <f t="shared" si="4"/>
        <v>0.31172453105244724</v>
      </c>
      <c r="G79" s="1">
        <v>0.0548</v>
      </c>
      <c r="H79" s="1">
        <v>0.0534</v>
      </c>
      <c r="I79" s="1">
        <v>0.0564</v>
      </c>
      <c r="J79" s="1">
        <v>27</v>
      </c>
      <c r="K79" s="1">
        <v>2000</v>
      </c>
    </row>
    <row r="80" spans="1:11" ht="13.5">
      <c r="A80" s="1" t="str">
        <f t="shared" si="5"/>
        <v>D00670</v>
      </c>
      <c r="B80" s="3">
        <v>0.67</v>
      </c>
      <c r="C80" s="1" t="s">
        <v>21</v>
      </c>
      <c r="D80" s="2">
        <f t="shared" si="6"/>
        <v>3.1172463105244723E-07</v>
      </c>
      <c r="E80" s="1">
        <v>0.007</v>
      </c>
      <c r="F80" s="4">
        <f t="shared" si="4"/>
        <v>0.3525652355491146</v>
      </c>
      <c r="G80" s="1">
        <v>0.0485</v>
      </c>
      <c r="H80" s="1">
        <v>0.0471</v>
      </c>
      <c r="I80" s="1">
        <v>0.0498</v>
      </c>
      <c r="J80" s="1">
        <v>28</v>
      </c>
      <c r="K80" s="1">
        <v>2200</v>
      </c>
    </row>
    <row r="81" spans="1:11" ht="13.5">
      <c r="A81" s="1" t="str">
        <f t="shared" si="5"/>
        <v>D00710</v>
      </c>
      <c r="B81" s="3">
        <v>0.71</v>
      </c>
      <c r="C81" s="1" t="s">
        <v>22</v>
      </c>
      <c r="D81" s="2">
        <f t="shared" si="6"/>
        <v>3.5256533554911463E-07</v>
      </c>
      <c r="E81" s="1">
        <v>0.007</v>
      </c>
      <c r="F81" s="4">
        <f t="shared" si="4"/>
        <v>0.39591921416865367</v>
      </c>
      <c r="G81" s="1">
        <v>0.0432</v>
      </c>
      <c r="H81" s="1">
        <v>0.042</v>
      </c>
      <c r="I81" s="1">
        <v>0.0444</v>
      </c>
      <c r="J81" s="1">
        <v>28</v>
      </c>
      <c r="K81" s="1">
        <v>2500</v>
      </c>
    </row>
    <row r="82" spans="1:11" ht="13.5">
      <c r="A82" s="1" t="str">
        <f t="shared" si="5"/>
        <v>D00750</v>
      </c>
      <c r="B82" s="3">
        <v>0.75</v>
      </c>
      <c r="C82" s="1" t="s">
        <v>21</v>
      </c>
      <c r="D82" s="2">
        <f t="shared" si="6"/>
        <v>3.9591931416865364E-07</v>
      </c>
      <c r="E82" s="1">
        <v>0.008</v>
      </c>
      <c r="F82" s="4">
        <f t="shared" si="4"/>
        <v>0.44178646691106466</v>
      </c>
      <c r="G82" s="1">
        <v>0.0387</v>
      </c>
      <c r="H82" s="1">
        <v>0.0376</v>
      </c>
      <c r="I82" s="1">
        <v>0.0399</v>
      </c>
      <c r="J82" s="1">
        <v>28</v>
      </c>
      <c r="K82" s="1">
        <v>2700</v>
      </c>
    </row>
    <row r="83" spans="1:11" ht="13.5">
      <c r="A83" s="1" t="str">
        <f t="shared" si="5"/>
        <v>D00800</v>
      </c>
      <c r="B83" s="3">
        <v>0.8</v>
      </c>
      <c r="C83" s="1" t="s">
        <v>22</v>
      </c>
      <c r="D83" s="2">
        <f t="shared" si="6"/>
        <v>4.4178656691106464E-07</v>
      </c>
      <c r="E83" s="1">
        <v>0.008</v>
      </c>
      <c r="F83" s="4">
        <f t="shared" si="4"/>
        <v>0.5026548245743669</v>
      </c>
      <c r="G83" s="1">
        <v>0.034</v>
      </c>
      <c r="H83" s="1">
        <v>0.0331</v>
      </c>
      <c r="I83" s="1">
        <v>0.035</v>
      </c>
      <c r="J83" s="1">
        <v>28</v>
      </c>
      <c r="K83" s="1">
        <v>3000</v>
      </c>
    </row>
    <row r="84" spans="1:11" ht="13.5">
      <c r="A84" s="1" t="str">
        <f t="shared" si="5"/>
        <v>D00850</v>
      </c>
      <c r="B84" s="3">
        <v>0.85</v>
      </c>
      <c r="C84" s="1" t="s">
        <v>21</v>
      </c>
      <c r="D84" s="2">
        <f t="shared" si="6"/>
        <v>5.026549245743668E-07</v>
      </c>
      <c r="E84" s="1">
        <v>0.009</v>
      </c>
      <c r="F84" s="4">
        <f t="shared" si="4"/>
        <v>0.5674501730546563</v>
      </c>
      <c r="G84" s="1">
        <v>0.0301</v>
      </c>
      <c r="H84" s="1">
        <v>0.0295</v>
      </c>
      <c r="I84" s="1">
        <v>0.0308</v>
      </c>
      <c r="J84" s="1">
        <v>29</v>
      </c>
      <c r="K84" s="1">
        <v>3300</v>
      </c>
    </row>
    <row r="85" spans="1:11" ht="13.5">
      <c r="A85" s="1" t="str">
        <f t="shared" si="5"/>
        <v>D00900</v>
      </c>
      <c r="B85" s="3">
        <v>0.9</v>
      </c>
      <c r="C85" s="1" t="s">
        <v>22</v>
      </c>
      <c r="D85" s="2">
        <f t="shared" si="6"/>
        <v>5.674502730546562E-07</v>
      </c>
      <c r="E85" s="1">
        <v>0.009</v>
      </c>
      <c r="F85" s="4">
        <f t="shared" si="4"/>
        <v>0.6361725123519332</v>
      </c>
      <c r="G85" s="1">
        <v>0.0269</v>
      </c>
      <c r="H85" s="1">
        <v>0.0261</v>
      </c>
      <c r="I85" s="1">
        <v>0.0277</v>
      </c>
      <c r="J85" s="1">
        <v>29</v>
      </c>
      <c r="K85" s="1">
        <v>3700</v>
      </c>
    </row>
    <row r="86" spans="1:11" ht="13.5">
      <c r="A86" s="1" t="str">
        <f t="shared" si="5"/>
        <v>D00950</v>
      </c>
      <c r="B86" s="3">
        <v>0.95</v>
      </c>
      <c r="C86" s="1" t="s">
        <v>21</v>
      </c>
      <c r="D86" s="2">
        <f t="shared" si="6"/>
        <v>6.361726123519331E-07</v>
      </c>
      <c r="E86" s="1">
        <v>0.01</v>
      </c>
      <c r="F86" s="4">
        <f t="shared" si="4"/>
        <v>0.7088218424661971</v>
      </c>
      <c r="G86" s="1">
        <v>0.0241</v>
      </c>
      <c r="H86" s="1">
        <v>0.0234</v>
      </c>
      <c r="I86" s="1">
        <v>0.0248</v>
      </c>
      <c r="J86" s="1">
        <v>30</v>
      </c>
      <c r="K86" s="1">
        <v>3800</v>
      </c>
    </row>
    <row r="87" spans="1:11" ht="13.5">
      <c r="A87" s="1" t="str">
        <f t="shared" si="5"/>
        <v>D01000</v>
      </c>
      <c r="B87" s="3">
        <v>1</v>
      </c>
      <c r="C87" s="1" t="s">
        <v>22</v>
      </c>
      <c r="D87" s="2">
        <f t="shared" si="6"/>
        <v>7.08821942466197E-07</v>
      </c>
      <c r="E87" s="1">
        <v>0.01</v>
      </c>
      <c r="F87" s="4">
        <f t="shared" si="4"/>
        <v>0.7853981633974483</v>
      </c>
      <c r="G87" s="1">
        <v>0.0218</v>
      </c>
      <c r="H87" s="1">
        <v>0.0212</v>
      </c>
      <c r="I87" s="1">
        <v>0.0224</v>
      </c>
      <c r="J87" s="1">
        <v>30</v>
      </c>
      <c r="K87" s="1">
        <v>4500</v>
      </c>
    </row>
    <row r="88" spans="1:11" ht="13.5">
      <c r="A88" s="1" t="str">
        <f t="shared" si="5"/>
        <v>D01060</v>
      </c>
      <c r="B88" s="3">
        <v>1.06</v>
      </c>
      <c r="C88" s="1" t="s">
        <v>21</v>
      </c>
      <c r="D88" s="2">
        <f t="shared" si="6"/>
        <v>7.853982633974482E-07</v>
      </c>
      <c r="E88" s="1">
        <v>0.011</v>
      </c>
      <c r="F88" s="4">
        <f t="shared" si="4"/>
        <v>0.882473376393373</v>
      </c>
      <c r="G88" s="1">
        <v>0.0194</v>
      </c>
      <c r="J88" s="1">
        <v>30</v>
      </c>
      <c r="K88" s="1">
        <v>4900</v>
      </c>
    </row>
    <row r="89" spans="1:11" ht="13.5">
      <c r="A89" s="1" t="str">
        <f t="shared" si="5"/>
        <v>D01120</v>
      </c>
      <c r="B89" s="3">
        <v>1.12</v>
      </c>
      <c r="C89" s="1" t="s">
        <v>22</v>
      </c>
      <c r="D89" s="2">
        <f t="shared" si="6"/>
        <v>8.824734763933728E-07</v>
      </c>
      <c r="E89" s="1">
        <v>0.011</v>
      </c>
      <c r="F89" s="4">
        <f t="shared" si="4"/>
        <v>0.9852034561657592</v>
      </c>
      <c r="G89" s="1">
        <v>0.0174</v>
      </c>
      <c r="J89" s="1">
        <v>30</v>
      </c>
      <c r="K89" s="1">
        <v>5400</v>
      </c>
    </row>
    <row r="90" spans="1:11" ht="13.5">
      <c r="A90" s="1" t="str">
        <f t="shared" si="5"/>
        <v>D01180</v>
      </c>
      <c r="B90" s="3">
        <v>1.18</v>
      </c>
      <c r="C90" s="1" t="s">
        <v>21</v>
      </c>
      <c r="D90" s="2">
        <f t="shared" si="6"/>
        <v>9.852035561657591E-07</v>
      </c>
      <c r="E90" s="1">
        <v>0.012</v>
      </c>
      <c r="F90" s="4">
        <f t="shared" si="4"/>
        <v>1.0935884027146068</v>
      </c>
      <c r="G90" s="1">
        <v>0.0156</v>
      </c>
      <c r="J90" s="1">
        <v>31</v>
      </c>
      <c r="K90" s="1">
        <v>6000</v>
      </c>
    </row>
    <row r="91" spans="1:11" ht="13.5">
      <c r="A91" s="1" t="str">
        <f t="shared" si="5"/>
        <v>D01250</v>
      </c>
      <c r="B91" s="3">
        <v>1.25</v>
      </c>
      <c r="C91" s="1" t="s">
        <v>22</v>
      </c>
      <c r="D91" s="2">
        <f t="shared" si="6"/>
        <v>1.0935885027146068E-06</v>
      </c>
      <c r="E91" s="1">
        <v>0.013</v>
      </c>
      <c r="F91" s="4">
        <f t="shared" si="4"/>
        <v>1.227184630308513</v>
      </c>
      <c r="G91" s="1">
        <v>0.0139</v>
      </c>
      <c r="J91" s="1">
        <v>31</v>
      </c>
      <c r="K91" s="1">
        <v>6600</v>
      </c>
    </row>
    <row r="92" spans="1:10" ht="13.5">
      <c r="A92" s="1" t="str">
        <f t="shared" si="5"/>
        <v>D01320</v>
      </c>
      <c r="B92" s="3">
        <v>1.32</v>
      </c>
      <c r="C92" s="1" t="s">
        <v>21</v>
      </c>
      <c r="D92" s="2">
        <f t="shared" si="6"/>
        <v>1.227184730308513E-06</v>
      </c>
      <c r="E92" s="1">
        <v>0.013</v>
      </c>
      <c r="F92" s="4">
        <f t="shared" si="4"/>
        <v>1.3684777599037141</v>
      </c>
      <c r="G92" s="1">
        <v>0.01249</v>
      </c>
      <c r="J92" s="1">
        <v>32</v>
      </c>
    </row>
    <row r="93" spans="1:10" ht="13.5">
      <c r="A93" s="1" t="str">
        <f t="shared" si="5"/>
        <v>D01400</v>
      </c>
      <c r="B93" s="3">
        <v>1.4</v>
      </c>
      <c r="C93" s="1" t="s">
        <v>22</v>
      </c>
      <c r="D93" s="2">
        <f t="shared" si="6"/>
        <v>1.3684778599037142E-06</v>
      </c>
      <c r="E93" s="1">
        <v>0.014</v>
      </c>
      <c r="F93" s="4">
        <f t="shared" si="4"/>
        <v>1.5393804002589984</v>
      </c>
      <c r="G93" s="1">
        <v>0.011</v>
      </c>
      <c r="J93" s="1">
        <v>32</v>
      </c>
    </row>
    <row r="94" spans="1:10" ht="13.5">
      <c r="A94" s="1" t="str">
        <f t="shared" si="5"/>
        <v>D01500</v>
      </c>
      <c r="B94" s="3">
        <v>1.5</v>
      </c>
      <c r="C94" s="1" t="s">
        <v>21</v>
      </c>
      <c r="D94" s="2">
        <f t="shared" si="6"/>
        <v>1.5393805002589983E-06</v>
      </c>
      <c r="E94" s="1">
        <v>0.015</v>
      </c>
      <c r="F94" s="4">
        <f t="shared" si="4"/>
        <v>1.7671458676442586</v>
      </c>
      <c r="G94" s="1">
        <v>0.009673</v>
      </c>
      <c r="J94" s="1">
        <v>32</v>
      </c>
    </row>
    <row r="95" spans="1:10" ht="13.5">
      <c r="A95" s="1" t="str">
        <f t="shared" si="5"/>
        <v>D01600</v>
      </c>
      <c r="B95" s="3">
        <v>1.6</v>
      </c>
      <c r="C95" s="1" t="s">
        <v>22</v>
      </c>
      <c r="D95" s="2">
        <f t="shared" si="6"/>
        <v>1.7671459676442585E-06</v>
      </c>
      <c r="E95" s="1">
        <v>0.016</v>
      </c>
      <c r="F95" s="4">
        <f t="shared" si="4"/>
        <v>2.0106192982974678</v>
      </c>
      <c r="G95" s="1">
        <v>0.008502</v>
      </c>
      <c r="J95" s="1">
        <v>32</v>
      </c>
    </row>
    <row r="96" spans="1:10" ht="13.5">
      <c r="A96" s="1" t="str">
        <f t="shared" si="5"/>
        <v>D01700</v>
      </c>
      <c r="B96" s="3">
        <v>1.7</v>
      </c>
      <c r="C96" s="1" t="s">
        <v>21</v>
      </c>
      <c r="D96" s="2">
        <f t="shared" si="6"/>
        <v>2.0106193982974675E-06</v>
      </c>
      <c r="E96" s="1">
        <v>0.017</v>
      </c>
      <c r="F96" s="4">
        <f t="shared" si="4"/>
        <v>2.269800692218625</v>
      </c>
      <c r="G96" s="1">
        <v>0.007531</v>
      </c>
      <c r="J96" s="1">
        <v>32</v>
      </c>
    </row>
    <row r="97" spans="1:10" ht="13.5">
      <c r="A97" s="1" t="str">
        <f t="shared" si="5"/>
        <v>D01800</v>
      </c>
      <c r="B97" s="3">
        <v>1.8</v>
      </c>
      <c r="C97" s="1" t="s">
        <v>22</v>
      </c>
      <c r="D97" s="2">
        <f t="shared" si="6"/>
        <v>2.269800792218625E-06</v>
      </c>
      <c r="E97" s="1">
        <v>0.018</v>
      </c>
      <c r="F97" s="4">
        <f t="shared" si="4"/>
        <v>2.5446900494077327</v>
      </c>
      <c r="G97" s="1">
        <v>0.006718</v>
      </c>
      <c r="J97" s="1">
        <v>32</v>
      </c>
    </row>
    <row r="98" spans="1:10" ht="13.5">
      <c r="A98" s="1" t="str">
        <f t="shared" si="5"/>
        <v>D01900</v>
      </c>
      <c r="B98" s="3">
        <v>1.9</v>
      </c>
      <c r="C98" s="1" t="s">
        <v>21</v>
      </c>
      <c r="D98" s="2">
        <f t="shared" si="6"/>
        <v>2.5446901494077326E-06</v>
      </c>
      <c r="E98" s="1">
        <v>0.019</v>
      </c>
      <c r="F98" s="4">
        <f t="shared" si="4"/>
        <v>2.8352873698647882</v>
      </c>
      <c r="G98" s="1">
        <v>0.006029</v>
      </c>
      <c r="J98" s="1">
        <v>33</v>
      </c>
    </row>
    <row r="99" spans="1:10" ht="13.5">
      <c r="A99" s="1" t="str">
        <f t="shared" si="5"/>
        <v>D02000</v>
      </c>
      <c r="B99" s="3">
        <v>2</v>
      </c>
      <c r="C99" s="1" t="s">
        <v>22</v>
      </c>
      <c r="D99" s="2">
        <f t="shared" si="6"/>
        <v>2.835287469864788E-06</v>
      </c>
      <c r="E99" s="1">
        <v>0.02</v>
      </c>
      <c r="F99" s="4">
        <f t="shared" si="4"/>
        <v>3.141592653589793</v>
      </c>
      <c r="G99" s="1">
        <v>0.005441</v>
      </c>
      <c r="J99" s="1">
        <v>33</v>
      </c>
    </row>
    <row r="100" spans="1:10" ht="13.5">
      <c r="A100" s="1" t="str">
        <f t="shared" si="5"/>
        <v>D02120</v>
      </c>
      <c r="B100" s="3">
        <v>2.12</v>
      </c>
      <c r="C100" s="1" t="s">
        <v>21</v>
      </c>
      <c r="D100" s="2">
        <f t="shared" si="6"/>
        <v>3.141592753589793E-06</v>
      </c>
      <c r="E100" s="1">
        <v>0.021</v>
      </c>
      <c r="F100" s="4">
        <f t="shared" si="4"/>
        <v>3.529893505573492</v>
      </c>
      <c r="G100" s="1">
        <v>0.004843</v>
      </c>
      <c r="J100" s="1">
        <v>33</v>
      </c>
    </row>
    <row r="101" spans="1:10" ht="13.5">
      <c r="A101" s="1" t="str">
        <f t="shared" si="5"/>
        <v>D02240</v>
      </c>
      <c r="B101" s="3">
        <v>2.24</v>
      </c>
      <c r="C101" s="1" t="s">
        <v>22</v>
      </c>
      <c r="D101" s="2">
        <f t="shared" si="6"/>
        <v>3.5298936055734916E-06</v>
      </c>
      <c r="E101" s="1">
        <v>0.022</v>
      </c>
      <c r="F101" s="4">
        <f t="shared" si="4"/>
        <v>3.940813824663037</v>
      </c>
      <c r="G101" s="1">
        <v>0.004338</v>
      </c>
      <c r="J101" s="1">
        <v>33</v>
      </c>
    </row>
    <row r="102" spans="1:10" ht="13.5">
      <c r="A102" s="1" t="str">
        <f t="shared" si="5"/>
        <v>D02360</v>
      </c>
      <c r="B102" s="3">
        <v>2.36</v>
      </c>
      <c r="C102" s="1" t="s">
        <v>21</v>
      </c>
      <c r="D102" s="2">
        <f t="shared" si="6"/>
        <v>3.940813924663037E-06</v>
      </c>
      <c r="E102" s="1">
        <v>0.024</v>
      </c>
      <c r="F102" s="4">
        <f t="shared" si="4"/>
        <v>4.374353610858427</v>
      </c>
      <c r="G102" s="1">
        <v>0.003908</v>
      </c>
      <c r="J102" s="1">
        <v>33</v>
      </c>
    </row>
    <row r="103" spans="1:10" ht="13.5">
      <c r="A103" s="1" t="str">
        <f t="shared" si="5"/>
        <v>D02500</v>
      </c>
      <c r="B103" s="3">
        <v>2.5</v>
      </c>
      <c r="C103" s="1" t="s">
        <v>22</v>
      </c>
      <c r="D103" s="2">
        <f t="shared" si="6"/>
        <v>4.374353710858427E-06</v>
      </c>
      <c r="E103" s="1">
        <v>0.025</v>
      </c>
      <c r="F103" s="4">
        <f t="shared" si="4"/>
        <v>4.908738521234052</v>
      </c>
      <c r="G103" s="1">
        <v>0.003482</v>
      </c>
      <c r="J103" s="1">
        <v>33</v>
      </c>
    </row>
    <row r="104" spans="1:10" ht="13.5">
      <c r="A104" s="1" t="str">
        <f t="shared" si="5"/>
        <v>D02650</v>
      </c>
      <c r="B104" s="3">
        <v>2.65</v>
      </c>
      <c r="C104" s="1" t="s">
        <v>21</v>
      </c>
      <c r="D104" s="2">
        <f t="shared" si="6"/>
        <v>4.908738621234052E-06</v>
      </c>
      <c r="E104" s="1">
        <v>0.027</v>
      </c>
      <c r="F104" s="4">
        <f aca="true" t="shared" si="7" ref="F104:F115">B104^2*PI()/4</f>
        <v>5.5154586024585806</v>
      </c>
      <c r="G104" s="1">
        <v>0.003099</v>
      </c>
      <c r="J104" s="1">
        <v>34</v>
      </c>
    </row>
    <row r="105" spans="1:10" ht="13.5">
      <c r="A105" s="1" t="str">
        <f t="shared" si="5"/>
        <v>D02800</v>
      </c>
      <c r="B105" s="3">
        <v>2.8</v>
      </c>
      <c r="C105" s="1" t="s">
        <v>22</v>
      </c>
      <c r="D105" s="2">
        <f t="shared" si="6"/>
        <v>5.5154587024585805E-06</v>
      </c>
      <c r="E105" s="1">
        <v>0.028</v>
      </c>
      <c r="F105" s="4">
        <f t="shared" si="7"/>
        <v>6.157521601035993</v>
      </c>
      <c r="G105" s="1">
        <v>0.002776</v>
      </c>
      <c r="J105" s="1">
        <v>34</v>
      </c>
    </row>
    <row r="106" spans="1:10" ht="13.5">
      <c r="A106" s="1" t="str">
        <f t="shared" si="5"/>
        <v>D03000</v>
      </c>
      <c r="B106" s="3">
        <v>3</v>
      </c>
      <c r="C106" s="1" t="s">
        <v>21</v>
      </c>
      <c r="D106" s="2">
        <f t="shared" si="6"/>
        <v>6.1575217010359936E-06</v>
      </c>
      <c r="E106" s="1">
        <v>0.03</v>
      </c>
      <c r="F106" s="4">
        <f t="shared" si="7"/>
        <v>7.0685834705770345</v>
      </c>
      <c r="G106" s="1">
        <v>0.002418</v>
      </c>
      <c r="J106" s="1">
        <v>34</v>
      </c>
    </row>
    <row r="107" spans="1:10" ht="13.5">
      <c r="A107" s="1" t="str">
        <f t="shared" si="5"/>
        <v>D03150</v>
      </c>
      <c r="B107" s="3">
        <v>3.15</v>
      </c>
      <c r="C107" s="1" t="s">
        <v>22</v>
      </c>
      <c r="D107" s="2">
        <f t="shared" si="6"/>
        <v>7.068583570577034E-06</v>
      </c>
      <c r="E107" s="1">
        <v>0.031</v>
      </c>
      <c r="F107" s="4">
        <f t="shared" si="7"/>
        <v>7.79311327631118</v>
      </c>
      <c r="G107" s="1">
        <v>0.002193</v>
      </c>
      <c r="J107" s="1">
        <v>34</v>
      </c>
    </row>
    <row r="108" spans="1:10" ht="13.5">
      <c r="A108" s="1" t="str">
        <f t="shared" si="5"/>
        <v>D03350</v>
      </c>
      <c r="B108" s="3">
        <v>3.35</v>
      </c>
      <c r="C108" s="1" t="s">
        <v>21</v>
      </c>
      <c r="D108" s="2">
        <f t="shared" si="6"/>
        <v>7.79311337631118E-06</v>
      </c>
      <c r="E108" s="1">
        <v>0.033</v>
      </c>
      <c r="F108" s="4">
        <f t="shared" si="7"/>
        <v>8.814130888727863</v>
      </c>
      <c r="G108" s="1">
        <v>0.001939</v>
      </c>
      <c r="J108" s="1">
        <v>35</v>
      </c>
    </row>
    <row r="109" spans="1:10" ht="13.5">
      <c r="A109" s="1" t="str">
        <f t="shared" si="5"/>
        <v>D03550</v>
      </c>
      <c r="B109" s="3">
        <v>3.55</v>
      </c>
      <c r="C109" s="1" t="s">
        <v>22</v>
      </c>
      <c r="D109" s="2">
        <f t="shared" si="6"/>
        <v>8.814130988727862E-06</v>
      </c>
      <c r="E109" s="1">
        <v>0.035</v>
      </c>
      <c r="F109" s="4">
        <f t="shared" si="7"/>
        <v>9.897980354216342</v>
      </c>
      <c r="G109" s="1">
        <v>0.001727</v>
      </c>
      <c r="J109" s="1">
        <v>35</v>
      </c>
    </row>
    <row r="110" spans="1:10" ht="13.5">
      <c r="A110" s="1" t="str">
        <f t="shared" si="5"/>
        <v>D03750</v>
      </c>
      <c r="B110" s="3">
        <v>3.75</v>
      </c>
      <c r="C110" s="1" t="s">
        <v>21</v>
      </c>
      <c r="D110" s="2">
        <f t="shared" si="6"/>
        <v>9.89798045421634E-06</v>
      </c>
      <c r="E110" s="1">
        <v>0.037</v>
      </c>
      <c r="F110" s="4">
        <f t="shared" si="7"/>
        <v>11.044661672776616</v>
      </c>
      <c r="G110" s="1">
        <v>0.001548</v>
      </c>
      <c r="J110" s="1">
        <v>35</v>
      </c>
    </row>
    <row r="111" spans="1:10" ht="13.5">
      <c r="A111" s="1" t="str">
        <f t="shared" si="5"/>
        <v>D04000</v>
      </c>
      <c r="B111" s="3">
        <v>4</v>
      </c>
      <c r="C111" s="1" t="s">
        <v>22</v>
      </c>
      <c r="D111" s="2">
        <f t="shared" si="6"/>
        <v>1.1044661772776616E-05</v>
      </c>
      <c r="E111" s="1">
        <v>0.04</v>
      </c>
      <c r="F111" s="4">
        <f t="shared" si="7"/>
        <v>12.566370614359172</v>
      </c>
      <c r="G111" s="1">
        <v>0.00136</v>
      </c>
      <c r="J111" s="1">
        <v>35</v>
      </c>
    </row>
    <row r="112" spans="1:10" ht="13.5">
      <c r="A112" s="1" t="str">
        <f t="shared" si="5"/>
        <v>D04250</v>
      </c>
      <c r="B112" s="3">
        <v>4.25</v>
      </c>
      <c r="C112" s="1" t="s">
        <v>21</v>
      </c>
      <c r="D112" s="2">
        <f t="shared" si="6"/>
        <v>1.2566370714359172E-05</v>
      </c>
      <c r="E112" s="1">
        <v>0.042</v>
      </c>
      <c r="F112" s="4">
        <f t="shared" si="7"/>
        <v>14.18625432636641</v>
      </c>
      <c r="G112" s="1">
        <v>0.001205</v>
      </c>
      <c r="J112" s="1">
        <v>36</v>
      </c>
    </row>
    <row r="113" spans="1:10" ht="13.5">
      <c r="A113" s="1" t="str">
        <f t="shared" si="5"/>
        <v>D04500</v>
      </c>
      <c r="B113" s="3">
        <v>4.5</v>
      </c>
      <c r="C113" s="1" t="s">
        <v>22</v>
      </c>
      <c r="D113" s="2">
        <f t="shared" si="6"/>
        <v>1.4186254426366408E-05</v>
      </c>
      <c r="E113" s="1">
        <v>0.045</v>
      </c>
      <c r="F113" s="4">
        <f t="shared" si="7"/>
        <v>15.904312808798327</v>
      </c>
      <c r="G113" s="1">
        <v>0.001076</v>
      </c>
      <c r="J113" s="1">
        <v>36</v>
      </c>
    </row>
    <row r="114" spans="1:10" ht="13.5">
      <c r="A114" s="1" t="str">
        <f t="shared" si="5"/>
        <v>D04750</v>
      </c>
      <c r="B114" s="3">
        <v>4.75</v>
      </c>
      <c r="C114" s="1" t="s">
        <v>21</v>
      </c>
      <c r="D114" s="2">
        <f t="shared" si="6"/>
        <v>1.5904312908798324E-05</v>
      </c>
      <c r="E114" s="1">
        <v>0.047</v>
      </c>
      <c r="F114" s="4">
        <f t="shared" si="7"/>
        <v>17.720546061654925</v>
      </c>
      <c r="G114" s="1">
        <v>0.000965</v>
      </c>
      <c r="J114" s="1">
        <v>36</v>
      </c>
    </row>
    <row r="115" spans="1:10" ht="13.5">
      <c r="A115" s="1" t="str">
        <f t="shared" si="5"/>
        <v>D05000</v>
      </c>
      <c r="B115" s="3">
        <v>5</v>
      </c>
      <c r="C115" s="1" t="s">
        <v>22</v>
      </c>
      <c r="D115" s="2">
        <f t="shared" si="6"/>
        <v>1.7720546161654927E-05</v>
      </c>
      <c r="E115" s="1">
        <v>0.05</v>
      </c>
      <c r="F115" s="4">
        <f t="shared" si="7"/>
        <v>19.634954084936208</v>
      </c>
      <c r="G115" s="1">
        <v>0.000871</v>
      </c>
      <c r="J115" s="1">
        <v>36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O515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" sqref="A4"/>
    </sheetView>
  </sheetViews>
  <sheetFormatPr defaultColWidth="11.421875" defaultRowHeight="12.75"/>
  <cols>
    <col min="1" max="1" width="11.00390625" style="1" bestFit="1" customWidth="1"/>
    <col min="2" max="2" width="6.57421875" style="1" bestFit="1" customWidth="1"/>
    <col min="3" max="3" width="4.28125" style="1" bestFit="1" customWidth="1"/>
    <col min="4" max="4" width="5.421875" style="1" bestFit="1" customWidth="1"/>
    <col min="5" max="6" width="6.57421875" style="1" bestFit="1" customWidth="1"/>
    <col min="7" max="8" width="7.7109375" style="1" bestFit="1" customWidth="1"/>
    <col min="9" max="9" width="6.57421875" style="1" bestFit="1" customWidth="1"/>
    <col min="10" max="10" width="7.7109375" style="1" bestFit="1" customWidth="1"/>
    <col min="11" max="11" width="11.00390625" style="1" bestFit="1" customWidth="1"/>
    <col min="12" max="12" width="7.7109375" style="1" bestFit="1" customWidth="1"/>
    <col min="13" max="14" width="7.7109375" style="1" customWidth="1"/>
    <col min="15" max="15" width="11.00390625" style="1" bestFit="1" customWidth="1"/>
    <col min="16" max="16384" width="11.57421875" style="1" customWidth="1"/>
  </cols>
  <sheetData>
    <row r="1" spans="5:15" ht="13.5">
      <c r="E1" s="1" t="s">
        <v>1</v>
      </c>
      <c r="F1" s="1" t="s">
        <v>10</v>
      </c>
      <c r="G1" s="1" t="s">
        <v>29</v>
      </c>
      <c r="H1" s="1" t="s">
        <v>30</v>
      </c>
      <c r="I1" s="1" t="s">
        <v>32</v>
      </c>
      <c r="J1" s="1" t="s">
        <v>34</v>
      </c>
      <c r="K1" s="1" t="s">
        <v>24</v>
      </c>
      <c r="O1" s="1" t="s">
        <v>37</v>
      </c>
    </row>
    <row r="2" spans="5:14" ht="13.5">
      <c r="E2" s="1" t="s">
        <v>13</v>
      </c>
      <c r="F2" s="1" t="s">
        <v>13</v>
      </c>
      <c r="G2" s="1" t="s">
        <v>13</v>
      </c>
      <c r="H2" s="1" t="s">
        <v>13</v>
      </c>
      <c r="I2" s="1" t="s">
        <v>44</v>
      </c>
      <c r="J2" s="1" t="s">
        <v>44</v>
      </c>
      <c r="K2" s="1" t="s">
        <v>25</v>
      </c>
      <c r="L2" s="1" t="s">
        <v>26</v>
      </c>
      <c r="M2" s="1" t="s">
        <v>35</v>
      </c>
      <c r="N2" s="1" t="s">
        <v>36</v>
      </c>
    </row>
    <row r="3" ht="13.5">
      <c r="A3" s="1" t="s">
        <v>23</v>
      </c>
    </row>
    <row r="4" spans="1:12" ht="13.5">
      <c r="A4" s="1" t="str">
        <f>CONCATENATE("D",SUBSTITUTE(TEXT(B4,"00,000"),",",""),C4)</f>
        <v>D00010G1</v>
      </c>
      <c r="B4" s="3">
        <v>0.01</v>
      </c>
      <c r="C4" s="1" t="str">
        <f>$A$3</f>
        <v>G1</v>
      </c>
      <c r="D4" s="1" t="str">
        <f>CONCATENATE(VLOOKUP($B4,DrahtB!$B$8:$C$115,2,FALSE),O4)</f>
        <v>R40</v>
      </c>
      <c r="E4" s="3">
        <f aca="true" t="shared" si="0" ref="E4:E67">B4+G4+H4</f>
        <v>0.012</v>
      </c>
      <c r="F4" s="1">
        <v>0.014</v>
      </c>
      <c r="G4" s="3">
        <v>0.002</v>
      </c>
      <c r="I4" s="1">
        <v>110</v>
      </c>
      <c r="K4" s="1">
        <v>683255</v>
      </c>
      <c r="L4" s="1">
        <v>1292.9</v>
      </c>
    </row>
    <row r="5" spans="1:12" ht="13.5">
      <c r="A5" s="1" t="str">
        <f aca="true" t="shared" si="1" ref="A5:A68">CONCATENATE("D",SUBSTITUTE(TEXT(B5,"00,000"),",",""),C5)</f>
        <v>D00012G1</v>
      </c>
      <c r="B5" s="3">
        <v>0.012</v>
      </c>
      <c r="C5" s="1" t="str">
        <f aca="true" t="shared" si="2" ref="C5:C68">$A$3</f>
        <v>G1</v>
      </c>
      <c r="D5" s="1" t="str">
        <f>CONCATENATE(VLOOKUP($B5,DrahtB!$B$8:$C$115,2,FALSE),O5)</f>
        <v>R40</v>
      </c>
      <c r="E5" s="3">
        <f t="shared" si="0"/>
        <v>0.014</v>
      </c>
      <c r="F5" s="1">
        <v>0.016</v>
      </c>
      <c r="G5" s="3">
        <v>0.002</v>
      </c>
      <c r="I5" s="1">
        <v>110</v>
      </c>
      <c r="K5" s="1">
        <v>513200</v>
      </c>
      <c r="L5" s="1">
        <v>913.6</v>
      </c>
    </row>
    <row r="6" spans="1:12" ht="13.5">
      <c r="A6" s="1" t="str">
        <f t="shared" si="1"/>
        <v>D00014G1</v>
      </c>
      <c r="B6" s="3">
        <v>0.014</v>
      </c>
      <c r="C6" s="1" t="str">
        <f t="shared" si="2"/>
        <v>G1</v>
      </c>
      <c r="D6" s="1" t="str">
        <f>CONCATENATE(VLOOKUP($B6,DrahtB!$B$8:$C$115,2,FALSE),O6)</f>
        <v>R20</v>
      </c>
      <c r="E6" s="3">
        <f t="shared" si="0"/>
        <v>0.016</v>
      </c>
      <c r="F6" s="1">
        <v>0.018</v>
      </c>
      <c r="G6" s="3">
        <v>0.002</v>
      </c>
      <c r="I6" s="1">
        <v>110</v>
      </c>
      <c r="K6" s="1">
        <v>399550</v>
      </c>
      <c r="L6" s="1">
        <v>679.4</v>
      </c>
    </row>
    <row r="7" spans="1:12" ht="13.5">
      <c r="A7" s="1" t="str">
        <f t="shared" si="1"/>
        <v>D00016G1</v>
      </c>
      <c r="B7" s="3">
        <v>0.016</v>
      </c>
      <c r="C7" s="1" t="str">
        <f t="shared" si="2"/>
        <v>G1</v>
      </c>
      <c r="D7" s="1" t="str">
        <f>CONCATENATE(VLOOKUP($B7,DrahtB!$B$8:$C$115,2,FALSE),O7)</f>
        <v>R20</v>
      </c>
      <c r="E7" s="3">
        <f t="shared" si="0"/>
        <v>0.018</v>
      </c>
      <c r="F7" s="1">
        <v>0.02</v>
      </c>
      <c r="G7" s="3">
        <v>0.0019999999999999983</v>
      </c>
      <c r="I7" s="1">
        <v>110</v>
      </c>
      <c r="K7" s="1">
        <v>319862</v>
      </c>
      <c r="L7" s="1">
        <v>524.9</v>
      </c>
    </row>
    <row r="8" spans="1:15" ht="13.5">
      <c r="A8" s="1" t="str">
        <f t="shared" si="1"/>
        <v>D00018G1</v>
      </c>
      <c r="B8" s="3">
        <v>0.018</v>
      </c>
      <c r="C8" s="1" t="str">
        <f t="shared" si="2"/>
        <v>G1</v>
      </c>
      <c r="D8" s="1" t="str">
        <f>CONCATENATE(VLOOKUP($B8,DrahtB!$B$8:$C$115,2,FALSE),O8)</f>
        <v>R20I</v>
      </c>
      <c r="E8" s="3">
        <f t="shared" si="0"/>
        <v>0.02</v>
      </c>
      <c r="F8" s="1">
        <v>0.022</v>
      </c>
      <c r="G8" s="3">
        <v>0.0020000000000000018</v>
      </c>
      <c r="I8" s="1">
        <v>110</v>
      </c>
      <c r="K8" s="1">
        <v>261837</v>
      </c>
      <c r="L8" s="1">
        <v>417.6</v>
      </c>
      <c r="O8" s="1" t="s">
        <v>38</v>
      </c>
    </row>
    <row r="9" spans="1:15" ht="13.5">
      <c r="A9" s="1" t="str">
        <f t="shared" si="1"/>
        <v>D00019G1</v>
      </c>
      <c r="B9" s="3">
        <v>0.019</v>
      </c>
      <c r="C9" s="1" t="str">
        <f t="shared" si="2"/>
        <v>G1</v>
      </c>
      <c r="D9" s="1" t="str">
        <f>CONCATENATE(VLOOKUP($B9,DrahtB!$B$8:$C$115,2,FALSE),O9)</f>
        <v>R40I</v>
      </c>
      <c r="E9" s="3">
        <f t="shared" si="0"/>
        <v>0.021</v>
      </c>
      <c r="F9" s="1">
        <v>0.023</v>
      </c>
      <c r="G9" s="3">
        <v>0.0020000000000000018</v>
      </c>
      <c r="I9" s="1">
        <v>120</v>
      </c>
      <c r="K9" s="1">
        <v>238574</v>
      </c>
      <c r="L9" s="1">
        <v>375.9</v>
      </c>
      <c r="O9" s="1" t="s">
        <v>38</v>
      </c>
    </row>
    <row r="10" spans="1:15" ht="13.5">
      <c r="A10" s="1" t="str">
        <f t="shared" si="1"/>
        <v>D00020G1</v>
      </c>
      <c r="B10" s="3">
        <v>0.02</v>
      </c>
      <c r="C10" s="1" t="str">
        <f t="shared" si="2"/>
        <v>G1</v>
      </c>
      <c r="D10" s="1" t="str">
        <f>CONCATENATE(VLOOKUP($B10,DrahtB!$B$8:$C$115,2,FALSE),O10)</f>
        <v>R20I</v>
      </c>
      <c r="E10" s="3">
        <f t="shared" si="0"/>
        <v>0.022</v>
      </c>
      <c r="F10" s="1">
        <v>0.024</v>
      </c>
      <c r="G10" s="3">
        <v>0.0019999999999999983</v>
      </c>
      <c r="I10" s="1">
        <v>120</v>
      </c>
      <c r="K10" s="1">
        <v>218280</v>
      </c>
      <c r="L10" s="1">
        <v>340.1</v>
      </c>
      <c r="O10" s="1" t="s">
        <v>38</v>
      </c>
    </row>
    <row r="11" spans="1:15" ht="13.5">
      <c r="A11" s="1" t="str">
        <f t="shared" si="1"/>
        <v>D00021G1</v>
      </c>
      <c r="B11" s="3">
        <v>0.021</v>
      </c>
      <c r="C11" s="1" t="str">
        <f t="shared" si="2"/>
        <v>G1</v>
      </c>
      <c r="D11" s="1" t="str">
        <f>CONCATENATE(VLOOKUP($B11,DrahtB!$B$8:$C$115,2,FALSE),O11)</f>
        <v>R40I</v>
      </c>
      <c r="E11" s="3">
        <f t="shared" si="0"/>
        <v>0.023</v>
      </c>
      <c r="F11" s="1">
        <v>0.026</v>
      </c>
      <c r="G11" s="3">
        <v>0.0019999999999999983</v>
      </c>
      <c r="I11" s="1">
        <v>130</v>
      </c>
      <c r="K11" s="1">
        <v>192370</v>
      </c>
      <c r="L11" s="1">
        <v>306</v>
      </c>
      <c r="O11" s="1" t="s">
        <v>38</v>
      </c>
    </row>
    <row r="12" spans="1:15" ht="13.5">
      <c r="A12" s="1" t="str">
        <f t="shared" si="1"/>
        <v>D00022G1</v>
      </c>
      <c r="B12" s="3">
        <v>0.022</v>
      </c>
      <c r="C12" s="1" t="str">
        <f t="shared" si="2"/>
        <v>G1</v>
      </c>
      <c r="D12" s="1" t="str">
        <f>CONCATENATE(VLOOKUP($B12,DrahtB!$B$8:$C$115,2,FALSE),O12)</f>
        <v>R20I</v>
      </c>
      <c r="E12" s="3">
        <f t="shared" si="0"/>
        <v>0.024</v>
      </c>
      <c r="F12" s="1">
        <v>0.027</v>
      </c>
      <c r="G12" s="3">
        <v>0.0020000000000000018</v>
      </c>
      <c r="I12" s="1">
        <v>130</v>
      </c>
      <c r="K12" s="1">
        <v>177578</v>
      </c>
      <c r="L12" s="1">
        <v>280.2</v>
      </c>
      <c r="O12" s="1" t="s">
        <v>38</v>
      </c>
    </row>
    <row r="13" spans="1:12" ht="13.5">
      <c r="A13" s="1" t="str">
        <f t="shared" si="1"/>
        <v>D00023G1</v>
      </c>
      <c r="B13" s="3">
        <v>0.023</v>
      </c>
      <c r="C13" s="1" t="str">
        <f t="shared" si="2"/>
        <v>G1</v>
      </c>
      <c r="D13" s="1" t="str">
        <f>CONCATENATE(VLOOKUP($B13,DrahtB!$B$8:$C$115,2,FALSE),O13)</f>
        <v>R40</v>
      </c>
      <c r="E13" s="3">
        <f t="shared" si="0"/>
        <v>0.025</v>
      </c>
      <c r="F13" s="1">
        <v>0.028</v>
      </c>
      <c r="G13" s="3">
        <v>0.0020000000000000018</v>
      </c>
      <c r="I13" s="1">
        <v>150</v>
      </c>
      <c r="K13" s="1">
        <v>164429</v>
      </c>
      <c r="L13" s="1">
        <v>257</v>
      </c>
    </row>
    <row r="14" spans="1:15" ht="13.5">
      <c r="A14" s="1" t="str">
        <f t="shared" si="1"/>
        <v>D00024G1</v>
      </c>
      <c r="B14" s="3">
        <v>0.024</v>
      </c>
      <c r="C14" s="1" t="str">
        <f t="shared" si="2"/>
        <v>G1</v>
      </c>
      <c r="D14" s="1" t="str">
        <f>CONCATENATE(VLOOKUP($B14,DrahtB!$B$8:$C$115,2,FALSE),O14)</f>
        <v>R40I</v>
      </c>
      <c r="E14" s="3">
        <f t="shared" si="0"/>
        <v>0.026</v>
      </c>
      <c r="F14" s="1">
        <v>0.029</v>
      </c>
      <c r="G14" s="3">
        <v>0.0019999999999999983</v>
      </c>
      <c r="I14" s="1">
        <v>150</v>
      </c>
      <c r="K14" s="1">
        <v>152688</v>
      </c>
      <c r="L14" s="1">
        <v>236.5</v>
      </c>
      <c r="O14" s="1" t="s">
        <v>38</v>
      </c>
    </row>
    <row r="15" spans="1:15" ht="13.5">
      <c r="A15" s="1" t="str">
        <f t="shared" si="1"/>
        <v>D00025G1</v>
      </c>
      <c r="B15" s="3">
        <v>0.025</v>
      </c>
      <c r="C15" s="1" t="str">
        <f t="shared" si="2"/>
        <v>G1</v>
      </c>
      <c r="D15" s="1" t="str">
        <f>CONCATENATE(VLOOKUP($B15,DrahtB!$B$8:$C$115,2,FALSE),O15)</f>
        <v>R20I</v>
      </c>
      <c r="E15" s="3">
        <f t="shared" si="0"/>
        <v>0.028</v>
      </c>
      <c r="F15" s="1">
        <v>0.031</v>
      </c>
      <c r="G15" s="3">
        <v>0.002999999999999999</v>
      </c>
      <c r="I15" s="1">
        <v>150</v>
      </c>
      <c r="K15" s="1">
        <v>132686</v>
      </c>
      <c r="L15" s="1">
        <v>215.5</v>
      </c>
      <c r="O15" s="1" t="s">
        <v>38</v>
      </c>
    </row>
    <row r="16" spans="1:15" ht="13.5">
      <c r="A16" s="1" t="str">
        <f t="shared" si="1"/>
        <v>D00027G1</v>
      </c>
      <c r="B16" s="3">
        <v>0.027</v>
      </c>
      <c r="C16" s="1" t="str">
        <f t="shared" si="2"/>
        <v>G1</v>
      </c>
      <c r="D16" s="1" t="str">
        <f>CONCATENATE(VLOOKUP($B16,DrahtB!$B$8:$C$115,2,FALSE),O16)</f>
        <v>R40I</v>
      </c>
      <c r="E16" s="3">
        <f t="shared" si="0"/>
        <v>0.03</v>
      </c>
      <c r="F16" s="1">
        <v>0.033</v>
      </c>
      <c r="G16" s="3">
        <v>0.002999999999999999</v>
      </c>
      <c r="I16" s="1">
        <v>170</v>
      </c>
      <c r="K16" s="1">
        <v>116372</v>
      </c>
      <c r="L16" s="1">
        <v>185.6</v>
      </c>
      <c r="O16" s="1" t="s">
        <v>38</v>
      </c>
    </row>
    <row r="17" spans="1:15" ht="13.5">
      <c r="A17" s="1" t="str">
        <f t="shared" si="1"/>
        <v>D00028G1</v>
      </c>
      <c r="B17" s="3">
        <v>0.028</v>
      </c>
      <c r="C17" s="1" t="str">
        <f t="shared" si="2"/>
        <v>G1</v>
      </c>
      <c r="D17" s="1" t="str">
        <f>CONCATENATE(VLOOKUP($B17,DrahtB!$B$8:$C$115,2,FALSE),O17)</f>
        <v>R20I</v>
      </c>
      <c r="E17" s="3">
        <f t="shared" si="0"/>
        <v>0.031</v>
      </c>
      <c r="F17" s="1">
        <v>0.034</v>
      </c>
      <c r="G17" s="3">
        <v>0.002999999999999999</v>
      </c>
      <c r="I17" s="1">
        <v>170</v>
      </c>
      <c r="K17" s="1">
        <v>109321</v>
      </c>
      <c r="L17" s="1">
        <v>172.9</v>
      </c>
      <c r="O17" s="1" t="s">
        <v>38</v>
      </c>
    </row>
    <row r="18" spans="1:15" ht="13.5">
      <c r="A18" s="1" t="str">
        <f t="shared" si="1"/>
        <v>D00030G1</v>
      </c>
      <c r="B18" s="3">
        <v>0.03</v>
      </c>
      <c r="C18" s="1" t="str">
        <f t="shared" si="2"/>
        <v>G1</v>
      </c>
      <c r="D18" s="1" t="str">
        <f>CONCATENATE(VLOOKUP($B18,DrahtB!$B$8:$C$115,2,FALSE),O18)</f>
        <v>R40I</v>
      </c>
      <c r="E18" s="3">
        <f t="shared" si="0"/>
        <v>0.033</v>
      </c>
      <c r="F18" s="1">
        <v>0.037</v>
      </c>
      <c r="G18" s="3">
        <v>0.003</v>
      </c>
      <c r="I18" s="1">
        <v>190</v>
      </c>
      <c r="K18" s="1">
        <v>94261</v>
      </c>
      <c r="L18" s="1">
        <v>150.3</v>
      </c>
      <c r="M18" s="1">
        <v>149000</v>
      </c>
      <c r="N18" s="1">
        <v>0.0067</v>
      </c>
      <c r="O18" s="1" t="s">
        <v>38</v>
      </c>
    </row>
    <row r="19" spans="1:15" ht="13.5">
      <c r="A19" s="1" t="str">
        <f t="shared" si="1"/>
        <v>D00032G1</v>
      </c>
      <c r="B19" s="3">
        <v>0.032</v>
      </c>
      <c r="C19" s="1" t="str">
        <f t="shared" si="2"/>
        <v>G1</v>
      </c>
      <c r="D19" s="1" t="str">
        <f>CONCATENATE(VLOOKUP($B19,DrahtB!$B$8:$C$115,2,FALSE),O19)</f>
        <v>R20I</v>
      </c>
      <c r="E19" s="3">
        <f t="shared" si="0"/>
        <v>0.035</v>
      </c>
      <c r="F19" s="1">
        <v>0.039</v>
      </c>
      <c r="G19" s="3">
        <v>0.003</v>
      </c>
      <c r="I19" s="1">
        <v>190</v>
      </c>
      <c r="K19" s="1">
        <v>84346</v>
      </c>
      <c r="L19" s="1">
        <v>132.6</v>
      </c>
      <c r="M19" s="1">
        <v>132000</v>
      </c>
      <c r="N19" s="1">
        <v>0.0076</v>
      </c>
      <c r="O19" s="1" t="s">
        <v>38</v>
      </c>
    </row>
    <row r="20" spans="1:15" ht="13.5">
      <c r="A20" s="1" t="str">
        <f t="shared" si="1"/>
        <v>D00034G1</v>
      </c>
      <c r="B20" s="3">
        <v>0.034</v>
      </c>
      <c r="C20" s="1" t="str">
        <f t="shared" si="2"/>
        <v>G1</v>
      </c>
      <c r="D20" s="1" t="str">
        <f>CONCATENATE(VLOOKUP($B20,DrahtB!$B$8:$C$115,2,FALSE),O20)</f>
        <v>R40I</v>
      </c>
      <c r="E20" s="3">
        <f t="shared" si="0"/>
        <v>0.037000000000000005</v>
      </c>
      <c r="F20" s="1">
        <v>0.041</v>
      </c>
      <c r="G20" s="3">
        <v>0.003</v>
      </c>
      <c r="I20" s="1">
        <v>225</v>
      </c>
      <c r="K20" s="1">
        <v>75917</v>
      </c>
      <c r="L20" s="1">
        <v>117.8</v>
      </c>
      <c r="M20" s="1">
        <v>116000</v>
      </c>
      <c r="N20" s="1">
        <v>0.0086</v>
      </c>
      <c r="O20" s="1" t="s">
        <v>38</v>
      </c>
    </row>
    <row r="21" spans="1:15" ht="13.5">
      <c r="A21" s="1" t="str">
        <f t="shared" si="1"/>
        <v>D00036G1</v>
      </c>
      <c r="B21" s="3">
        <v>0.036</v>
      </c>
      <c r="C21" s="1" t="str">
        <f t="shared" si="2"/>
        <v>G1</v>
      </c>
      <c r="D21" s="1" t="str">
        <f>CONCATENATE(VLOOKUP($B21,DrahtB!$B$8:$C$115,2,FALSE),O21)</f>
        <v>R20I</v>
      </c>
      <c r="E21" s="3">
        <f t="shared" si="0"/>
        <v>0.039999999999999994</v>
      </c>
      <c r="F21" s="1">
        <v>0.044</v>
      </c>
      <c r="G21" s="3">
        <v>0.004</v>
      </c>
      <c r="I21" s="1">
        <v>225</v>
      </c>
      <c r="K21" s="1">
        <v>65459</v>
      </c>
      <c r="L21" s="1">
        <v>104.4</v>
      </c>
      <c r="M21" s="1">
        <v>103000</v>
      </c>
      <c r="N21" s="1">
        <v>0.0097</v>
      </c>
      <c r="O21" s="1" t="s">
        <v>38</v>
      </c>
    </row>
    <row r="22" spans="1:15" ht="13.5">
      <c r="A22" s="1" t="str">
        <f t="shared" si="1"/>
        <v>D00038G1</v>
      </c>
      <c r="B22" s="3">
        <v>0.038</v>
      </c>
      <c r="C22" s="1" t="str">
        <f t="shared" si="2"/>
        <v>G1</v>
      </c>
      <c r="D22" s="1" t="str">
        <f>CONCATENATE(VLOOKUP($B22,DrahtB!$B$8:$C$115,2,FALSE),O22)</f>
        <v>R40I</v>
      </c>
      <c r="E22" s="3">
        <f t="shared" si="0"/>
        <v>0.041999999999999996</v>
      </c>
      <c r="F22" s="1">
        <v>0.046</v>
      </c>
      <c r="G22" s="3">
        <v>0.004</v>
      </c>
      <c r="I22" s="1">
        <v>250</v>
      </c>
      <c r="K22" s="1">
        <v>59644</v>
      </c>
      <c r="L22" s="1">
        <v>93.97</v>
      </c>
      <c r="M22" s="1">
        <v>93500</v>
      </c>
      <c r="N22" s="1">
        <v>0.0107</v>
      </c>
      <c r="O22" s="1" t="s">
        <v>38</v>
      </c>
    </row>
    <row r="23" spans="1:15" ht="13.5">
      <c r="A23" s="1" t="str">
        <f t="shared" si="1"/>
        <v>D00040G1</v>
      </c>
      <c r="B23" s="3">
        <v>0.04</v>
      </c>
      <c r="C23" s="1" t="str">
        <f t="shared" si="2"/>
        <v>G1</v>
      </c>
      <c r="D23" s="1" t="str">
        <f>CONCATENATE(VLOOKUP($B23,DrahtB!$B$8:$C$115,2,FALSE),O23)</f>
        <v>R20I</v>
      </c>
      <c r="E23" s="3">
        <f t="shared" si="0"/>
        <v>0.044</v>
      </c>
      <c r="F23" s="1">
        <v>0.049</v>
      </c>
      <c r="G23" s="3">
        <v>0.004</v>
      </c>
      <c r="I23" s="1">
        <v>250</v>
      </c>
      <c r="K23" s="1">
        <v>53403</v>
      </c>
      <c r="L23" s="1">
        <v>84.68</v>
      </c>
      <c r="M23" s="1">
        <v>84000</v>
      </c>
      <c r="N23" s="1">
        <v>0.0119</v>
      </c>
      <c r="O23" s="1" t="s">
        <v>38</v>
      </c>
    </row>
    <row r="24" spans="1:15" ht="13.5">
      <c r="A24" s="1" t="str">
        <f t="shared" si="1"/>
        <v>D00043G1</v>
      </c>
      <c r="B24" s="3">
        <v>0.043</v>
      </c>
      <c r="C24" s="1" t="str">
        <f t="shared" si="2"/>
        <v>G1</v>
      </c>
      <c r="D24" s="1" t="str">
        <f>CONCATENATE(VLOOKUP($B24,DrahtB!$B$8:$C$115,2,FALSE),O24)</f>
        <v>R40I</v>
      </c>
      <c r="E24" s="3">
        <f t="shared" si="0"/>
        <v>0.047</v>
      </c>
      <c r="F24" s="1">
        <v>0.052</v>
      </c>
      <c r="G24" s="3">
        <v>0.004</v>
      </c>
      <c r="I24" s="1">
        <v>275</v>
      </c>
      <c r="K24" s="1">
        <v>47126</v>
      </c>
      <c r="L24" s="1">
        <v>73.55</v>
      </c>
      <c r="M24" s="1">
        <v>73000</v>
      </c>
      <c r="N24" s="1">
        <v>0.0137</v>
      </c>
      <c r="O24" s="1" t="s">
        <v>38</v>
      </c>
    </row>
    <row r="25" spans="1:15" ht="13.5">
      <c r="A25" s="1" t="str">
        <f t="shared" si="1"/>
        <v>D00045G1</v>
      </c>
      <c r="B25" s="3">
        <v>0.045</v>
      </c>
      <c r="C25" s="1" t="str">
        <f t="shared" si="2"/>
        <v>G1</v>
      </c>
      <c r="D25" s="1" t="str">
        <f>CONCATENATE(VLOOKUP($B25,DrahtB!$B$8:$C$115,2,FALSE),O25)</f>
        <v>R20I</v>
      </c>
      <c r="E25" s="3">
        <f t="shared" si="0"/>
        <v>0.049999999999999996</v>
      </c>
      <c r="F25" s="1">
        <v>0.055</v>
      </c>
      <c r="G25" s="3">
        <v>0.005</v>
      </c>
      <c r="I25" s="1">
        <v>275</v>
      </c>
      <c r="K25" s="1">
        <v>41894</v>
      </c>
      <c r="L25" s="1">
        <v>66.82</v>
      </c>
      <c r="M25" s="1">
        <v>66200</v>
      </c>
      <c r="N25" s="1">
        <v>0.0151</v>
      </c>
      <c r="O25" s="1" t="s">
        <v>38</v>
      </c>
    </row>
    <row r="26" spans="1:15" ht="13.5">
      <c r="A26" s="1" t="str">
        <f t="shared" si="1"/>
        <v>D00048G1</v>
      </c>
      <c r="B26" s="3">
        <v>0.048</v>
      </c>
      <c r="C26" s="1" t="str">
        <f t="shared" si="2"/>
        <v>G1</v>
      </c>
      <c r="D26" s="1" t="str">
        <f>CONCATENATE(VLOOKUP($B26,DrahtB!$B$8:$C$115,2,FALSE),O26)</f>
        <v>R40I</v>
      </c>
      <c r="E26" s="3">
        <f t="shared" si="0"/>
        <v>0.053</v>
      </c>
      <c r="F26" s="1">
        <v>0.059</v>
      </c>
      <c r="G26" s="3">
        <v>0.005</v>
      </c>
      <c r="I26" s="1">
        <v>300</v>
      </c>
      <c r="K26" s="1">
        <v>36821</v>
      </c>
      <c r="L26" s="1">
        <v>58.73</v>
      </c>
      <c r="M26" s="1">
        <v>58100</v>
      </c>
      <c r="N26" s="1">
        <v>0.0172</v>
      </c>
      <c r="O26" s="1" t="s">
        <v>38</v>
      </c>
    </row>
    <row r="27" spans="1:15" ht="13.5">
      <c r="A27" s="1" t="str">
        <f t="shared" si="1"/>
        <v>D00050G1</v>
      </c>
      <c r="B27" s="3">
        <v>0.05</v>
      </c>
      <c r="C27" s="1" t="str">
        <f t="shared" si="2"/>
        <v>G1</v>
      </c>
      <c r="D27" s="1" t="str">
        <f>CONCATENATE(VLOOKUP($B27,DrahtB!$B$8:$C$115,2,FALSE),O27)</f>
        <v>R20I</v>
      </c>
      <c r="E27" s="3">
        <f t="shared" si="0"/>
        <v>0.055</v>
      </c>
      <c r="F27" s="1">
        <v>0.06</v>
      </c>
      <c r="G27" s="3">
        <v>0.005</v>
      </c>
      <c r="I27" s="1">
        <v>300</v>
      </c>
      <c r="K27" s="1">
        <v>34925</v>
      </c>
      <c r="L27" s="1">
        <v>54.42</v>
      </c>
      <c r="M27" s="1">
        <v>54100</v>
      </c>
      <c r="N27" s="1">
        <v>0.0185</v>
      </c>
      <c r="O27" s="1" t="s">
        <v>38</v>
      </c>
    </row>
    <row r="28" spans="1:15" ht="13.5">
      <c r="A28" s="1" t="str">
        <f t="shared" si="1"/>
        <v>D00053G1</v>
      </c>
      <c r="B28" s="3">
        <v>0.053</v>
      </c>
      <c r="C28" s="1" t="str">
        <f t="shared" si="2"/>
        <v>G1</v>
      </c>
      <c r="D28" s="1" t="str">
        <f>CONCATENATE(VLOOKUP($B28,DrahtB!$B$8:$C$115,2,FALSE),O28)</f>
        <v>R40I</v>
      </c>
      <c r="E28" s="3">
        <f t="shared" si="0"/>
        <v>0.057999999999999996</v>
      </c>
      <c r="F28" s="1">
        <v>0.064</v>
      </c>
      <c r="G28" s="3">
        <v>0.005</v>
      </c>
      <c r="I28" s="1">
        <v>325</v>
      </c>
      <c r="K28" s="1">
        <v>31032</v>
      </c>
      <c r="L28" s="1">
        <v>48.42</v>
      </c>
      <c r="M28" s="1">
        <v>48100</v>
      </c>
      <c r="N28" s="1">
        <v>0.0208</v>
      </c>
      <c r="O28" s="1" t="s">
        <v>38</v>
      </c>
    </row>
    <row r="29" spans="1:15" ht="13.5">
      <c r="A29" s="1" t="str">
        <f t="shared" si="1"/>
        <v>D00056G1</v>
      </c>
      <c r="B29" s="3">
        <v>0.056</v>
      </c>
      <c r="C29" s="1" t="str">
        <f t="shared" si="2"/>
        <v>G1</v>
      </c>
      <c r="D29" s="1" t="str">
        <f>CONCATENATE(VLOOKUP($B29,DrahtB!$B$8:$C$115,2,FALSE),O29)</f>
        <v>R20I</v>
      </c>
      <c r="E29" s="3">
        <f t="shared" si="0"/>
        <v>0.062</v>
      </c>
      <c r="F29" s="1">
        <v>0.067</v>
      </c>
      <c r="G29" s="3">
        <v>0.006</v>
      </c>
      <c r="I29" s="1">
        <v>325</v>
      </c>
      <c r="K29" s="1">
        <v>27756</v>
      </c>
      <c r="L29" s="1">
        <v>43.36</v>
      </c>
      <c r="M29" s="1">
        <v>43100</v>
      </c>
      <c r="N29" s="1">
        <v>0.0232</v>
      </c>
      <c r="O29" s="1" t="s">
        <v>38</v>
      </c>
    </row>
    <row r="30" spans="1:15" ht="13.5">
      <c r="A30" s="1" t="str">
        <f t="shared" si="1"/>
        <v>D00060G1</v>
      </c>
      <c r="B30" s="3">
        <v>0.06</v>
      </c>
      <c r="C30" s="1" t="str">
        <f t="shared" si="2"/>
        <v>G1</v>
      </c>
      <c r="D30" s="1" t="str">
        <f>CONCATENATE(VLOOKUP($B30,DrahtB!$B$8:$C$115,2,FALSE),O30)</f>
        <v>R40I</v>
      </c>
      <c r="E30" s="3">
        <f t="shared" si="0"/>
        <v>0.066</v>
      </c>
      <c r="F30" s="1">
        <v>0.072</v>
      </c>
      <c r="G30" s="3">
        <v>0.006</v>
      </c>
      <c r="I30" s="1">
        <v>375</v>
      </c>
      <c r="K30" s="1">
        <v>24253</v>
      </c>
      <c r="L30" s="1">
        <v>37.79</v>
      </c>
      <c r="M30" s="1">
        <v>37500</v>
      </c>
      <c r="N30" s="1">
        <v>0.0267</v>
      </c>
      <c r="O30" s="1" t="s">
        <v>38</v>
      </c>
    </row>
    <row r="31" spans="1:15" ht="13.5">
      <c r="A31" s="1" t="str">
        <f t="shared" si="1"/>
        <v>D00063G1</v>
      </c>
      <c r="B31" s="3">
        <v>0.063</v>
      </c>
      <c r="C31" s="1" t="str">
        <f t="shared" si="2"/>
        <v>G1</v>
      </c>
      <c r="D31" s="1" t="str">
        <f>CONCATENATE(VLOOKUP($B31,DrahtB!$B$8:$C$115,2,FALSE),O31)</f>
        <v>R20I</v>
      </c>
      <c r="E31" s="3">
        <f t="shared" si="0"/>
        <v>0.069</v>
      </c>
      <c r="F31" s="1">
        <v>0.076</v>
      </c>
      <c r="G31" s="3">
        <v>0.006</v>
      </c>
      <c r="I31" s="1">
        <v>375</v>
      </c>
      <c r="K31" s="1">
        <v>21968</v>
      </c>
      <c r="L31" s="1">
        <v>34.27</v>
      </c>
      <c r="M31" s="1">
        <v>34000</v>
      </c>
      <c r="N31" s="1">
        <v>0.0294</v>
      </c>
      <c r="O31" s="1" t="s">
        <v>38</v>
      </c>
    </row>
    <row r="32" spans="1:15" ht="13.5">
      <c r="A32" s="1" t="str">
        <f t="shared" si="1"/>
        <v>D00067G1</v>
      </c>
      <c r="B32" s="3">
        <v>0.067</v>
      </c>
      <c r="C32" s="1" t="str">
        <f t="shared" si="2"/>
        <v>G1</v>
      </c>
      <c r="D32" s="1" t="str">
        <f>CONCATENATE(VLOOKUP($B32,DrahtB!$B$8:$C$115,2,FALSE),O32)</f>
        <v>R40I</v>
      </c>
      <c r="E32" s="3">
        <f t="shared" si="0"/>
        <v>0.07400000000000001</v>
      </c>
      <c r="F32" s="1">
        <v>0.08</v>
      </c>
      <c r="G32" s="3">
        <v>0.007</v>
      </c>
      <c r="I32" s="1">
        <v>425</v>
      </c>
      <c r="K32" s="1">
        <v>19475</v>
      </c>
      <c r="L32" s="1">
        <v>30.31</v>
      </c>
      <c r="M32" s="1">
        <v>30100</v>
      </c>
      <c r="N32" s="1">
        <v>0.0332</v>
      </c>
      <c r="O32" s="1" t="s">
        <v>38</v>
      </c>
    </row>
    <row r="33" spans="1:12" ht="13.5">
      <c r="A33" s="1" t="str">
        <f t="shared" si="1"/>
        <v>D00070G1</v>
      </c>
      <c r="B33" s="3">
        <v>0.07</v>
      </c>
      <c r="C33" s="1" t="str">
        <f t="shared" si="2"/>
        <v>G1</v>
      </c>
      <c r="D33" s="1" t="str">
        <f>CONCATENATE(VLOOKUP($B33,DrahtB!$B$8:$C$115,2,FALSE),O33)</f>
        <v>R40</v>
      </c>
      <c r="E33" s="3">
        <f t="shared" si="0"/>
        <v>0.077</v>
      </c>
      <c r="F33" s="1">
        <v>0.083</v>
      </c>
      <c r="G33" s="3">
        <v>0.006999999999999992</v>
      </c>
      <c r="I33" s="1">
        <v>425</v>
      </c>
      <c r="K33" s="1">
        <v>18042</v>
      </c>
      <c r="L33" s="1">
        <v>27.83</v>
      </c>
    </row>
    <row r="34" spans="1:15" ht="13.5">
      <c r="A34" s="1" t="str">
        <f t="shared" si="1"/>
        <v>D00071G1</v>
      </c>
      <c r="B34" s="3">
        <v>0.071</v>
      </c>
      <c r="C34" s="1" t="str">
        <f t="shared" si="2"/>
        <v>G1</v>
      </c>
      <c r="D34" s="1" t="str">
        <f>CONCATENATE(VLOOKUP($B34,DrahtB!$B$8:$C$115,2,FALSE),O34)</f>
        <v>R20I</v>
      </c>
      <c r="E34" s="3">
        <f t="shared" si="0"/>
        <v>0.078</v>
      </c>
      <c r="F34" s="1">
        <v>0.084</v>
      </c>
      <c r="G34" s="3">
        <v>0.007</v>
      </c>
      <c r="I34" s="1">
        <v>425</v>
      </c>
      <c r="K34" s="1">
        <v>17599</v>
      </c>
      <c r="L34" s="1">
        <v>27.07</v>
      </c>
      <c r="M34" s="1">
        <v>27000</v>
      </c>
      <c r="N34" s="1">
        <v>0.0371</v>
      </c>
      <c r="O34" s="1" t="s">
        <v>38</v>
      </c>
    </row>
    <row r="35" spans="1:15" ht="13.5">
      <c r="A35" s="1" t="str">
        <f t="shared" si="1"/>
        <v>D00075G1</v>
      </c>
      <c r="B35" s="3">
        <v>0.075</v>
      </c>
      <c r="C35" s="1" t="str">
        <f t="shared" si="2"/>
        <v>G1</v>
      </c>
      <c r="D35" s="1" t="str">
        <f>CONCATENATE(VLOOKUP($B35,DrahtB!$B$8:$C$115,2,FALSE),O35)</f>
        <v>R40I</v>
      </c>
      <c r="E35" s="3">
        <f t="shared" si="0"/>
        <v>0.082</v>
      </c>
      <c r="F35" s="1">
        <v>0.089</v>
      </c>
      <c r="G35" s="3">
        <v>0.007</v>
      </c>
      <c r="I35" s="1">
        <v>425</v>
      </c>
      <c r="K35" s="1">
        <v>15796</v>
      </c>
      <c r="L35" s="1">
        <v>24.26</v>
      </c>
      <c r="M35" s="1">
        <v>24100</v>
      </c>
      <c r="N35" s="1">
        <v>0.0415</v>
      </c>
      <c r="O35" s="1" t="s">
        <v>38</v>
      </c>
    </row>
    <row r="36" spans="1:15" ht="13.5">
      <c r="A36" s="1" t="str">
        <f t="shared" si="1"/>
        <v>D00080G1</v>
      </c>
      <c r="B36" s="3">
        <v>0.08</v>
      </c>
      <c r="C36" s="1" t="str">
        <f t="shared" si="2"/>
        <v>G1</v>
      </c>
      <c r="D36" s="1" t="str">
        <f>CONCATENATE(VLOOKUP($B36,DrahtB!$B$8:$C$115,2,FALSE),O36)</f>
        <v>R20I</v>
      </c>
      <c r="E36" s="3">
        <f t="shared" si="0"/>
        <v>0.08700000000000001</v>
      </c>
      <c r="F36" s="1">
        <v>0.094</v>
      </c>
      <c r="G36" s="3">
        <v>0.007</v>
      </c>
      <c r="I36" s="1">
        <v>425</v>
      </c>
      <c r="K36" s="1">
        <v>14098</v>
      </c>
      <c r="L36" s="1">
        <v>21.39</v>
      </c>
      <c r="M36" s="1">
        <v>21300</v>
      </c>
      <c r="N36" s="1">
        <v>0.047</v>
      </c>
      <c r="O36" s="1" t="s">
        <v>38</v>
      </c>
    </row>
    <row r="37" spans="1:15" ht="13.5">
      <c r="A37" s="1" t="str">
        <f t="shared" si="1"/>
        <v>D00085G1</v>
      </c>
      <c r="B37" s="3">
        <v>0.085</v>
      </c>
      <c r="C37" s="1" t="str">
        <f t="shared" si="2"/>
        <v>G1</v>
      </c>
      <c r="D37" s="1" t="str">
        <f>CONCATENATE(VLOOKUP($B37,DrahtB!$B$8:$C$115,2,FALSE),O37)</f>
        <v>R40I</v>
      </c>
      <c r="E37" s="3">
        <f t="shared" si="0"/>
        <v>0.093</v>
      </c>
      <c r="F37" s="1">
        <v>0.1</v>
      </c>
      <c r="G37" s="3">
        <v>0.008</v>
      </c>
      <c r="I37" s="1">
        <v>500</v>
      </c>
      <c r="K37" s="1">
        <v>12400</v>
      </c>
      <c r="L37" s="1">
        <v>18.92</v>
      </c>
      <c r="M37" s="1">
        <v>18800</v>
      </c>
      <c r="N37" s="1">
        <v>0.0531</v>
      </c>
      <c r="O37" s="1" t="s">
        <v>38</v>
      </c>
    </row>
    <row r="38" spans="1:15" ht="13.5">
      <c r="A38" s="1" t="str">
        <f t="shared" si="1"/>
        <v>D00090G1</v>
      </c>
      <c r="B38" s="3">
        <v>0.09</v>
      </c>
      <c r="C38" s="1" t="str">
        <f t="shared" si="2"/>
        <v>G1</v>
      </c>
      <c r="D38" s="1" t="str">
        <f>CONCATENATE(VLOOKUP($B38,DrahtB!$B$8:$C$115,2,FALSE),O38)</f>
        <v>R20I</v>
      </c>
      <c r="E38" s="3">
        <f t="shared" si="0"/>
        <v>0.098</v>
      </c>
      <c r="F38" s="1">
        <v>0.105</v>
      </c>
      <c r="G38" s="3">
        <v>0.008</v>
      </c>
      <c r="I38" s="1">
        <v>500</v>
      </c>
      <c r="K38" s="1">
        <v>11208</v>
      </c>
      <c r="L38" s="1">
        <v>16.92</v>
      </c>
      <c r="M38" s="1">
        <v>16800</v>
      </c>
      <c r="N38" s="1">
        <v>0.0594</v>
      </c>
      <c r="O38" s="1" t="s">
        <v>38</v>
      </c>
    </row>
    <row r="39" spans="1:15" ht="13.5">
      <c r="A39" s="1" t="str">
        <f t="shared" si="1"/>
        <v>D00095G1</v>
      </c>
      <c r="B39" s="3">
        <v>0.095</v>
      </c>
      <c r="C39" s="1" t="str">
        <f t="shared" si="2"/>
        <v>G1</v>
      </c>
      <c r="D39" s="1" t="str">
        <f>CONCATENATE(VLOOKUP($B39,DrahtB!$B$8:$C$115,2,FALSE),O39)</f>
        <v>R40I</v>
      </c>
      <c r="E39" s="3">
        <f t="shared" si="0"/>
        <v>0.10300000000000001</v>
      </c>
      <c r="F39" s="1">
        <v>0.111</v>
      </c>
      <c r="G39" s="3">
        <v>0.008</v>
      </c>
      <c r="I39" s="1">
        <v>500</v>
      </c>
      <c r="K39" s="1">
        <v>10086</v>
      </c>
      <c r="L39" s="1">
        <v>15.19</v>
      </c>
      <c r="M39" s="1">
        <v>15100</v>
      </c>
      <c r="N39" s="1">
        <v>0.0662</v>
      </c>
      <c r="O39" s="1" t="s">
        <v>38</v>
      </c>
    </row>
    <row r="40" spans="1:15" ht="13.5">
      <c r="A40" s="1" t="str">
        <f t="shared" si="1"/>
        <v>D00100G1</v>
      </c>
      <c r="B40" s="3">
        <v>0.1</v>
      </c>
      <c r="C40" s="1" t="str">
        <f t="shared" si="2"/>
        <v>G1</v>
      </c>
      <c r="D40" s="1" t="str">
        <f>CONCATENATE(VLOOKUP($B40,DrahtB!$B$8:$C$115,2,FALSE),O40)</f>
        <v>R20I</v>
      </c>
      <c r="E40" s="3">
        <f t="shared" si="0"/>
        <v>0.10800000000000001</v>
      </c>
      <c r="F40" s="1">
        <v>0.117</v>
      </c>
      <c r="G40" s="3">
        <v>0.008</v>
      </c>
      <c r="I40" s="1">
        <v>500</v>
      </c>
      <c r="K40" s="1">
        <v>9124</v>
      </c>
      <c r="L40" s="1">
        <v>13.72</v>
      </c>
      <c r="M40" s="1">
        <v>13600</v>
      </c>
      <c r="N40" s="1">
        <v>0.0734</v>
      </c>
      <c r="O40" s="1" t="s">
        <v>38</v>
      </c>
    </row>
    <row r="41" spans="1:15" ht="13.5">
      <c r="A41" s="1" t="str">
        <f t="shared" si="1"/>
        <v>D00106G1</v>
      </c>
      <c r="B41" s="3">
        <v>0.106</v>
      </c>
      <c r="C41" s="1" t="str">
        <f t="shared" si="2"/>
        <v>G1</v>
      </c>
      <c r="D41" s="1" t="str">
        <f>CONCATENATE(VLOOKUP($B41,DrahtB!$B$8:$C$115,2,FALSE),O41)</f>
        <v>R40I</v>
      </c>
      <c r="E41" s="3">
        <f t="shared" si="0"/>
        <v>0.11499999999999999</v>
      </c>
      <c r="F41" s="1">
        <v>0.123</v>
      </c>
      <c r="G41" s="3">
        <v>0.009</v>
      </c>
      <c r="I41" s="1">
        <v>1300</v>
      </c>
      <c r="J41" s="1">
        <v>1000</v>
      </c>
      <c r="K41" s="1">
        <v>8154</v>
      </c>
      <c r="L41" s="1">
        <v>12.22</v>
      </c>
      <c r="M41" s="1">
        <v>12200</v>
      </c>
      <c r="N41" s="1">
        <v>0.0822</v>
      </c>
      <c r="O41" s="1" t="s">
        <v>38</v>
      </c>
    </row>
    <row r="42" spans="1:12" ht="13.5">
      <c r="A42" s="1" t="str">
        <f t="shared" si="1"/>
        <v>D00110G1</v>
      </c>
      <c r="B42" s="3">
        <v>0.11</v>
      </c>
      <c r="C42" s="1" t="str">
        <f t="shared" si="2"/>
        <v>G1</v>
      </c>
      <c r="D42" s="1" t="str">
        <f>CONCATENATE(VLOOKUP($B42,DrahtB!$B$8:$C$115,2,FALSE),O42)</f>
        <v>R40</v>
      </c>
      <c r="E42" s="3">
        <f t="shared" si="0"/>
        <v>0.119</v>
      </c>
      <c r="F42" s="1">
        <v>0.128</v>
      </c>
      <c r="G42" s="3">
        <v>0.008999999999999994</v>
      </c>
      <c r="I42" s="1">
        <v>1300</v>
      </c>
      <c r="J42" s="1">
        <v>1000</v>
      </c>
      <c r="K42" s="1">
        <v>7571</v>
      </c>
      <c r="L42" s="1">
        <v>11.34</v>
      </c>
    </row>
    <row r="43" spans="1:15" ht="13.5">
      <c r="A43" s="1" t="str">
        <f t="shared" si="1"/>
        <v>D00112G1</v>
      </c>
      <c r="B43" s="3">
        <v>0.112</v>
      </c>
      <c r="C43" s="1" t="str">
        <f t="shared" si="2"/>
        <v>G1</v>
      </c>
      <c r="D43" s="1" t="str">
        <f>CONCATENATE(VLOOKUP($B43,DrahtB!$B$8:$C$115,2,FALSE),O43)</f>
        <v>R20I</v>
      </c>
      <c r="E43" s="3">
        <f t="shared" si="0"/>
        <v>0.121</v>
      </c>
      <c r="F43" s="1">
        <v>0.13</v>
      </c>
      <c r="G43" s="3">
        <v>0.009</v>
      </c>
      <c r="I43" s="1">
        <v>1300</v>
      </c>
      <c r="J43" s="1">
        <v>1000</v>
      </c>
      <c r="K43" s="1">
        <v>7331</v>
      </c>
      <c r="L43" s="1">
        <v>10.95</v>
      </c>
      <c r="M43" s="1">
        <v>10900</v>
      </c>
      <c r="N43" s="1">
        <v>0.0918</v>
      </c>
      <c r="O43" s="1" t="s">
        <v>38</v>
      </c>
    </row>
    <row r="44" spans="1:15" ht="13.5">
      <c r="A44" s="1" t="str">
        <f t="shared" si="1"/>
        <v>D00118G1</v>
      </c>
      <c r="B44" s="3">
        <v>0.118</v>
      </c>
      <c r="C44" s="1" t="str">
        <f t="shared" si="2"/>
        <v>G1</v>
      </c>
      <c r="D44" s="1" t="str">
        <f>CONCATENATE(VLOOKUP($B44,DrahtB!$B$8:$C$115,2,FALSE),O44)</f>
        <v>R40I</v>
      </c>
      <c r="E44" s="3">
        <f t="shared" si="0"/>
        <v>0.128</v>
      </c>
      <c r="F44" s="1">
        <v>0.136</v>
      </c>
      <c r="G44" s="3">
        <v>0.01</v>
      </c>
      <c r="I44" s="1">
        <v>1500</v>
      </c>
      <c r="J44" s="1">
        <v>1100</v>
      </c>
      <c r="K44" s="1">
        <v>6627</v>
      </c>
      <c r="L44" s="1">
        <v>9.87</v>
      </c>
      <c r="M44" s="1">
        <v>9800</v>
      </c>
      <c r="N44" s="1">
        <v>0.102</v>
      </c>
      <c r="O44" s="1" t="s">
        <v>38</v>
      </c>
    </row>
    <row r="45" spans="1:12" ht="13.5">
      <c r="A45" s="1" t="str">
        <f t="shared" si="1"/>
        <v>D00120G1</v>
      </c>
      <c r="B45" s="3">
        <v>0.12</v>
      </c>
      <c r="C45" s="1" t="str">
        <f t="shared" si="2"/>
        <v>G1</v>
      </c>
      <c r="D45" s="1" t="str">
        <f>CONCATENATE(VLOOKUP($B45,DrahtB!$B$8:$C$115,2,FALSE),O45)</f>
        <v>R40</v>
      </c>
      <c r="E45" s="3">
        <f t="shared" si="0"/>
        <v>0.13</v>
      </c>
      <c r="F45" s="1">
        <v>0.138</v>
      </c>
      <c r="G45" s="3">
        <v>0.01</v>
      </c>
      <c r="I45" s="1">
        <v>1500</v>
      </c>
      <c r="J45" s="1">
        <v>1100</v>
      </c>
      <c r="K45" s="1">
        <v>6431</v>
      </c>
      <c r="L45" s="1">
        <v>9.55</v>
      </c>
    </row>
    <row r="46" spans="1:15" ht="13.5">
      <c r="A46" s="1" t="str">
        <f t="shared" si="1"/>
        <v>D00125G1</v>
      </c>
      <c r="B46" s="3">
        <v>0.125</v>
      </c>
      <c r="C46" s="1" t="str">
        <f t="shared" si="2"/>
        <v>G1</v>
      </c>
      <c r="D46" s="1" t="str">
        <f>CONCATENATE(VLOOKUP($B46,DrahtB!$B$8:$C$115,2,FALSE),O46)</f>
        <v>R20I</v>
      </c>
      <c r="E46" s="3">
        <f t="shared" si="0"/>
        <v>0.135</v>
      </c>
      <c r="F46" s="1">
        <v>0.144</v>
      </c>
      <c r="G46" s="3">
        <v>0.01</v>
      </c>
      <c r="I46" s="1">
        <v>1500</v>
      </c>
      <c r="J46" s="1">
        <v>1100</v>
      </c>
      <c r="K46" s="1">
        <v>5934</v>
      </c>
      <c r="L46" s="1">
        <v>8.803</v>
      </c>
      <c r="M46" s="1">
        <v>8770</v>
      </c>
      <c r="N46" s="1">
        <v>0.114</v>
      </c>
      <c r="O46" s="1" t="s">
        <v>38</v>
      </c>
    </row>
    <row r="47" spans="1:12" ht="13.5">
      <c r="A47" s="1" t="str">
        <f t="shared" si="1"/>
        <v>D00130G1</v>
      </c>
      <c r="B47" s="3">
        <v>0.13</v>
      </c>
      <c r="C47" s="1" t="str">
        <f t="shared" si="2"/>
        <v>G1</v>
      </c>
      <c r="D47" s="1" t="str">
        <f>CONCATENATE(VLOOKUP($B47,DrahtB!$B$8:$C$115,2,FALSE),O47)</f>
        <v>R40</v>
      </c>
      <c r="E47" s="3">
        <f t="shared" si="0"/>
        <v>0.141</v>
      </c>
      <c r="F47" s="1">
        <v>0.15</v>
      </c>
      <c r="G47" s="3">
        <v>0.010999999999999982</v>
      </c>
      <c r="I47" s="1">
        <v>1600</v>
      </c>
      <c r="J47" s="1">
        <v>1200</v>
      </c>
      <c r="K47" s="1">
        <v>5454</v>
      </c>
      <c r="L47" s="1">
        <v>8.131</v>
      </c>
    </row>
    <row r="48" spans="1:15" ht="13.5">
      <c r="A48" s="1" t="str">
        <f t="shared" si="1"/>
        <v>D00132G1</v>
      </c>
      <c r="B48" s="3">
        <v>0.132</v>
      </c>
      <c r="C48" s="1" t="str">
        <f t="shared" si="2"/>
        <v>G1</v>
      </c>
      <c r="D48" s="1" t="str">
        <f>CONCATENATE(VLOOKUP($B48,DrahtB!$B$8:$C$115,2,FALSE),O48)</f>
        <v>R40I</v>
      </c>
      <c r="E48" s="3">
        <f t="shared" si="0"/>
        <v>0.14300000000000002</v>
      </c>
      <c r="F48" s="1">
        <v>0.152</v>
      </c>
      <c r="G48" s="3">
        <v>0.011</v>
      </c>
      <c r="I48" s="1">
        <v>1600</v>
      </c>
      <c r="J48" s="1">
        <v>1200</v>
      </c>
      <c r="K48" s="1">
        <v>5307</v>
      </c>
      <c r="L48" s="1">
        <v>7.891</v>
      </c>
      <c r="M48" s="1">
        <v>7870</v>
      </c>
      <c r="N48" s="1">
        <v>0.127</v>
      </c>
      <c r="O48" s="1" t="s">
        <v>38</v>
      </c>
    </row>
    <row r="49" spans="1:15" ht="13.5">
      <c r="A49" s="1" t="str">
        <f t="shared" si="1"/>
        <v>D00140G1</v>
      </c>
      <c r="B49" s="3">
        <v>0.14</v>
      </c>
      <c r="C49" s="1" t="str">
        <f t="shared" si="2"/>
        <v>G1</v>
      </c>
      <c r="D49" s="1" t="str">
        <f>CONCATENATE(VLOOKUP($B49,DrahtB!$B$8:$C$115,2,FALSE),O49)</f>
        <v>R20I</v>
      </c>
      <c r="E49" s="3">
        <f t="shared" si="0"/>
        <v>0.15100000000000002</v>
      </c>
      <c r="F49" s="1">
        <v>0.16</v>
      </c>
      <c r="G49" s="3">
        <v>0.011</v>
      </c>
      <c r="I49" s="1">
        <v>1600</v>
      </c>
      <c r="J49" s="1">
        <v>1200</v>
      </c>
      <c r="K49" s="1">
        <v>4775</v>
      </c>
      <c r="L49" s="1">
        <v>7.03</v>
      </c>
      <c r="M49" s="1">
        <v>6990</v>
      </c>
      <c r="N49" s="1">
        <v>0.143</v>
      </c>
      <c r="O49" s="1" t="s">
        <v>38</v>
      </c>
    </row>
    <row r="50" spans="1:15" ht="13.5">
      <c r="A50" s="1" t="str">
        <f t="shared" si="1"/>
        <v>D00150G1</v>
      </c>
      <c r="B50" s="3">
        <v>0.15</v>
      </c>
      <c r="C50" s="1" t="str">
        <f t="shared" si="2"/>
        <v>G1</v>
      </c>
      <c r="D50" s="1" t="str">
        <f>CONCATENATE(VLOOKUP($B50,DrahtB!$B$8:$C$115,2,FALSE),O50)</f>
        <v>R40I</v>
      </c>
      <c r="E50" s="3">
        <f t="shared" si="0"/>
        <v>0.162</v>
      </c>
      <c r="F50" s="1">
        <v>0.171</v>
      </c>
      <c r="G50" s="3">
        <v>0.012</v>
      </c>
      <c r="I50" s="1">
        <v>1700</v>
      </c>
      <c r="J50" s="1">
        <v>1300</v>
      </c>
      <c r="K50" s="1">
        <v>4165</v>
      </c>
      <c r="L50" s="1">
        <v>6.125</v>
      </c>
      <c r="M50" s="1">
        <v>6100</v>
      </c>
      <c r="N50" s="1">
        <v>0.164</v>
      </c>
      <c r="O50" s="1" t="s">
        <v>38</v>
      </c>
    </row>
    <row r="51" spans="1:15" ht="13.5">
      <c r="A51" s="1" t="str">
        <f t="shared" si="1"/>
        <v>D00160G1</v>
      </c>
      <c r="B51" s="3">
        <v>0.16</v>
      </c>
      <c r="C51" s="1" t="str">
        <f t="shared" si="2"/>
        <v>G1</v>
      </c>
      <c r="D51" s="1" t="str">
        <f>CONCATENATE(VLOOKUP($B51,DrahtB!$B$8:$C$115,2,FALSE),O51)</f>
        <v>R20I</v>
      </c>
      <c r="E51" s="3">
        <f t="shared" si="0"/>
        <v>0.17200000000000001</v>
      </c>
      <c r="F51" s="1">
        <v>0.182</v>
      </c>
      <c r="G51" s="3">
        <v>0.012</v>
      </c>
      <c r="I51" s="1">
        <v>1700</v>
      </c>
      <c r="J51" s="1">
        <v>1300</v>
      </c>
      <c r="K51" s="1">
        <v>3686</v>
      </c>
      <c r="L51" s="1">
        <v>5.39</v>
      </c>
      <c r="M51" s="1">
        <v>5380</v>
      </c>
      <c r="N51" s="1">
        <v>0.186</v>
      </c>
      <c r="O51" s="1" t="s">
        <v>38</v>
      </c>
    </row>
    <row r="52" spans="1:15" ht="13.5">
      <c r="A52" s="1" t="str">
        <f t="shared" si="1"/>
        <v>D00170G1</v>
      </c>
      <c r="B52" s="3">
        <v>0.17</v>
      </c>
      <c r="C52" s="1" t="str">
        <f t="shared" si="2"/>
        <v>G1</v>
      </c>
      <c r="D52" s="1" t="str">
        <f>CONCATENATE(VLOOKUP($B52,DrahtB!$B$8:$C$115,2,FALSE),O52)</f>
        <v>R40I</v>
      </c>
      <c r="E52" s="3">
        <f t="shared" si="0"/>
        <v>0.18300000000000002</v>
      </c>
      <c r="F52" s="1">
        <v>0.194</v>
      </c>
      <c r="G52" s="3">
        <v>0.013</v>
      </c>
      <c r="I52" s="1">
        <v>1700</v>
      </c>
      <c r="J52" s="1">
        <v>1300</v>
      </c>
      <c r="K52" s="1">
        <v>3250</v>
      </c>
      <c r="L52" s="1">
        <v>4.771</v>
      </c>
      <c r="M52" s="1">
        <v>4760</v>
      </c>
      <c r="N52" s="1">
        <v>0.21</v>
      </c>
      <c r="O52" s="1" t="s">
        <v>38</v>
      </c>
    </row>
    <row r="53" spans="1:15" ht="13.5">
      <c r="A53" s="1" t="str">
        <f t="shared" si="1"/>
        <v>D00180G1</v>
      </c>
      <c r="B53" s="3">
        <v>0.18</v>
      </c>
      <c r="C53" s="1" t="str">
        <f t="shared" si="2"/>
        <v>G1</v>
      </c>
      <c r="D53" s="1" t="str">
        <f>CONCATENATE(VLOOKUP($B53,DrahtB!$B$8:$C$115,2,FALSE),O53)</f>
        <v>R20I</v>
      </c>
      <c r="E53" s="3">
        <f t="shared" si="0"/>
        <v>0.193</v>
      </c>
      <c r="F53" s="1">
        <v>0.204</v>
      </c>
      <c r="G53" s="3">
        <v>0.013</v>
      </c>
      <c r="I53" s="1">
        <v>1700</v>
      </c>
      <c r="J53" s="1">
        <v>1300</v>
      </c>
      <c r="K53" s="1">
        <v>2931</v>
      </c>
      <c r="L53" s="1">
        <v>4.263</v>
      </c>
      <c r="M53" s="1">
        <v>4260</v>
      </c>
      <c r="N53" s="1">
        <v>0.235</v>
      </c>
      <c r="O53" s="1" t="s">
        <v>38</v>
      </c>
    </row>
    <row r="54" spans="1:15" ht="13.5">
      <c r="A54" s="1" t="str">
        <f t="shared" si="1"/>
        <v>D00190G1</v>
      </c>
      <c r="B54" s="3">
        <v>0.19</v>
      </c>
      <c r="C54" s="1" t="str">
        <f t="shared" si="2"/>
        <v>G1</v>
      </c>
      <c r="D54" s="1" t="str">
        <f>CONCATENATE(VLOOKUP($B54,DrahtB!$B$8:$C$115,2,FALSE),O54)</f>
        <v>R40I</v>
      </c>
      <c r="E54" s="3">
        <f t="shared" si="0"/>
        <v>0.20400000000000001</v>
      </c>
      <c r="F54" s="1">
        <v>0.216</v>
      </c>
      <c r="G54" s="3">
        <v>0.014</v>
      </c>
      <c r="I54" s="1">
        <v>1800</v>
      </c>
      <c r="J54" s="1">
        <v>1400</v>
      </c>
      <c r="K54" s="1">
        <v>2618</v>
      </c>
      <c r="L54" s="1">
        <v>3.823</v>
      </c>
      <c r="M54" s="1">
        <v>3820</v>
      </c>
      <c r="N54" s="1">
        <v>0.262</v>
      </c>
      <c r="O54" s="1" t="s">
        <v>38</v>
      </c>
    </row>
    <row r="55" spans="1:15" ht="13.5">
      <c r="A55" s="1" t="str">
        <f t="shared" si="1"/>
        <v>D00200G1</v>
      </c>
      <c r="B55" s="3">
        <v>0.2</v>
      </c>
      <c r="C55" s="1" t="str">
        <f t="shared" si="2"/>
        <v>G1</v>
      </c>
      <c r="D55" s="1" t="str">
        <f>CONCATENATE(VLOOKUP($B55,DrahtB!$B$8:$C$115,2,FALSE),O55)</f>
        <v>R20I</v>
      </c>
      <c r="E55" s="3">
        <f t="shared" si="0"/>
        <v>0.21400000000000002</v>
      </c>
      <c r="F55" s="1">
        <v>0.226</v>
      </c>
      <c r="G55" s="3">
        <v>0.014</v>
      </c>
      <c r="I55" s="1">
        <v>1800</v>
      </c>
      <c r="J55" s="1">
        <v>1400</v>
      </c>
      <c r="K55" s="1">
        <v>2386</v>
      </c>
      <c r="L55" s="1">
        <v>3.456</v>
      </c>
      <c r="M55" s="1">
        <v>3450</v>
      </c>
      <c r="N55" s="1">
        <v>0.29</v>
      </c>
      <c r="O55" s="1" t="s">
        <v>38</v>
      </c>
    </row>
    <row r="56" spans="1:15" ht="13.5">
      <c r="A56" s="1" t="str">
        <f t="shared" si="1"/>
        <v>D00212G1</v>
      </c>
      <c r="B56" s="3">
        <v>0.212</v>
      </c>
      <c r="C56" s="1" t="str">
        <f t="shared" si="2"/>
        <v>G1</v>
      </c>
      <c r="D56" s="1" t="str">
        <f>CONCATENATE(VLOOKUP($B56,DrahtB!$B$8:$C$115,2,FALSE),O56)</f>
        <v>R40I</v>
      </c>
      <c r="E56" s="3">
        <f t="shared" si="0"/>
        <v>0.22699999999999998</v>
      </c>
      <c r="F56" s="1">
        <v>0.24</v>
      </c>
      <c r="G56" s="3">
        <v>0.015</v>
      </c>
      <c r="I56" s="1">
        <v>1900</v>
      </c>
      <c r="J56" s="1">
        <v>1400</v>
      </c>
      <c r="K56" s="1">
        <v>2118</v>
      </c>
      <c r="L56" s="1">
        <v>3.075</v>
      </c>
      <c r="M56" s="1">
        <v>3070</v>
      </c>
      <c r="N56" s="1">
        <v>0.326</v>
      </c>
      <c r="O56" s="1" t="s">
        <v>38</v>
      </c>
    </row>
    <row r="57" spans="1:15" ht="13.5">
      <c r="A57" s="1" t="str">
        <f t="shared" si="1"/>
        <v>D00224G1</v>
      </c>
      <c r="B57" s="3">
        <v>0.224</v>
      </c>
      <c r="C57" s="1" t="str">
        <f t="shared" si="2"/>
        <v>G1</v>
      </c>
      <c r="D57" s="1" t="str">
        <f>CONCATENATE(VLOOKUP($B57,DrahtB!$B$8:$C$115,2,FALSE),O57)</f>
        <v>R20I</v>
      </c>
      <c r="E57" s="3">
        <f t="shared" si="0"/>
        <v>0.239</v>
      </c>
      <c r="F57" s="1">
        <v>0.252</v>
      </c>
      <c r="G57" s="3">
        <v>0.015</v>
      </c>
      <c r="I57" s="1">
        <v>1900</v>
      </c>
      <c r="J57" s="1">
        <v>1400</v>
      </c>
      <c r="K57" s="1">
        <v>1916</v>
      </c>
      <c r="L57" s="1">
        <v>2.759</v>
      </c>
      <c r="M57" s="1">
        <v>2750</v>
      </c>
      <c r="N57" s="1">
        <v>0.363</v>
      </c>
      <c r="O57" s="1" t="s">
        <v>38</v>
      </c>
    </row>
    <row r="58" spans="1:15" ht="13.5">
      <c r="A58" s="1" t="str">
        <f t="shared" si="1"/>
        <v>D00236G1</v>
      </c>
      <c r="B58" s="3">
        <v>0.236</v>
      </c>
      <c r="C58" s="1" t="str">
        <f t="shared" si="2"/>
        <v>G1</v>
      </c>
      <c r="D58" s="1" t="str">
        <f>CONCATENATE(VLOOKUP($B58,DrahtB!$B$8:$C$115,2,FALSE),O58)</f>
        <v>R40I</v>
      </c>
      <c r="E58" s="3">
        <f t="shared" si="0"/>
        <v>0.253</v>
      </c>
      <c r="F58" s="1">
        <v>0.267</v>
      </c>
      <c r="G58" s="3">
        <v>0.017</v>
      </c>
      <c r="I58" s="1">
        <v>2100</v>
      </c>
      <c r="J58" s="1">
        <v>1600</v>
      </c>
      <c r="K58" s="1">
        <v>1708</v>
      </c>
      <c r="L58" s="1">
        <v>2.481</v>
      </c>
      <c r="M58" s="1">
        <v>2480</v>
      </c>
      <c r="N58" s="1">
        <v>0.404</v>
      </c>
      <c r="O58" s="1" t="s">
        <v>38</v>
      </c>
    </row>
    <row r="59" spans="1:15" ht="13.5">
      <c r="A59" s="1" t="str">
        <f t="shared" si="1"/>
        <v>D00250G1</v>
      </c>
      <c r="B59" s="3">
        <v>0.25</v>
      </c>
      <c r="C59" s="1" t="str">
        <f t="shared" si="2"/>
        <v>G1</v>
      </c>
      <c r="D59" s="1" t="str">
        <f>CONCATENATE(VLOOKUP($B59,DrahtB!$B$8:$C$115,2,FALSE),O59)</f>
        <v>R20I</v>
      </c>
      <c r="E59" s="3">
        <f t="shared" si="0"/>
        <v>0.267</v>
      </c>
      <c r="F59" s="1">
        <v>0.281</v>
      </c>
      <c r="G59" s="3">
        <v>0.017</v>
      </c>
      <c r="I59" s="1">
        <v>2100</v>
      </c>
      <c r="J59" s="1">
        <v>1600</v>
      </c>
      <c r="K59" s="1">
        <v>1538</v>
      </c>
      <c r="L59" s="1">
        <v>2.215</v>
      </c>
      <c r="M59" s="1">
        <v>2210</v>
      </c>
      <c r="N59" s="1">
        <v>0.452</v>
      </c>
      <c r="O59" s="1" t="s">
        <v>38</v>
      </c>
    </row>
    <row r="60" spans="1:15" ht="13.5">
      <c r="A60" s="1" t="str">
        <f t="shared" si="1"/>
        <v>D00265G1</v>
      </c>
      <c r="B60" s="3">
        <v>0.265</v>
      </c>
      <c r="C60" s="1" t="str">
        <f t="shared" si="2"/>
        <v>G1</v>
      </c>
      <c r="D60" s="1" t="str">
        <f>CONCATENATE(VLOOKUP($B60,DrahtB!$B$8:$C$115,2,FALSE),O60)</f>
        <v>R40I</v>
      </c>
      <c r="E60" s="3">
        <f t="shared" si="0"/>
        <v>0.28300000000000003</v>
      </c>
      <c r="F60" s="1">
        <v>0.297</v>
      </c>
      <c r="G60" s="3">
        <v>0.018</v>
      </c>
      <c r="I60" s="1">
        <v>2200</v>
      </c>
      <c r="J60" s="1">
        <v>1700</v>
      </c>
      <c r="K60" s="1">
        <v>1373</v>
      </c>
      <c r="L60" s="1">
        <v>1.972</v>
      </c>
      <c r="M60" s="1">
        <v>1970</v>
      </c>
      <c r="N60" s="1">
        <v>0.508</v>
      </c>
      <c r="O60" s="1" t="s">
        <v>38</v>
      </c>
    </row>
    <row r="61" spans="1:15" ht="13.5">
      <c r="A61" s="1" t="str">
        <f t="shared" si="1"/>
        <v>D00280G1</v>
      </c>
      <c r="B61" s="3">
        <v>0.28</v>
      </c>
      <c r="C61" s="1" t="str">
        <f t="shared" si="2"/>
        <v>G1</v>
      </c>
      <c r="D61" s="1" t="str">
        <f>CONCATENATE(VLOOKUP($B61,DrahtB!$B$8:$C$115,2,FALSE),O61)</f>
        <v>R20I</v>
      </c>
      <c r="E61" s="3">
        <f t="shared" si="0"/>
        <v>0.29800000000000004</v>
      </c>
      <c r="F61" s="1">
        <v>0.312</v>
      </c>
      <c r="G61" s="3">
        <v>0.018</v>
      </c>
      <c r="I61" s="1">
        <v>2200</v>
      </c>
      <c r="J61" s="1">
        <v>1700</v>
      </c>
      <c r="K61" s="1">
        <v>1241</v>
      </c>
      <c r="L61" s="1">
        <v>1.769</v>
      </c>
      <c r="M61" s="1">
        <v>1770</v>
      </c>
      <c r="N61" s="1">
        <v>0.566</v>
      </c>
      <c r="O61" s="1" t="s">
        <v>38</v>
      </c>
    </row>
    <row r="62" spans="1:15" ht="13.5">
      <c r="A62" s="1" t="str">
        <f t="shared" si="1"/>
        <v>D00300G1</v>
      </c>
      <c r="B62" s="3">
        <v>0.3</v>
      </c>
      <c r="C62" s="1" t="str">
        <f t="shared" si="2"/>
        <v>G1</v>
      </c>
      <c r="D62" s="1" t="str">
        <f>CONCATENATE(VLOOKUP($B62,DrahtB!$B$8:$C$115,2,FALSE),O62)</f>
        <v>R40I</v>
      </c>
      <c r="E62" s="3">
        <f t="shared" si="0"/>
        <v>0.319</v>
      </c>
      <c r="F62" s="1">
        <v>0.334</v>
      </c>
      <c r="G62" s="3">
        <v>0.019</v>
      </c>
      <c r="I62" s="1">
        <v>2200</v>
      </c>
      <c r="J62" s="1">
        <v>1700</v>
      </c>
      <c r="K62" s="1">
        <v>1083</v>
      </c>
      <c r="L62" s="1">
        <v>1.542</v>
      </c>
      <c r="M62" s="1">
        <v>1540</v>
      </c>
      <c r="N62" s="1">
        <v>0.649</v>
      </c>
      <c r="O62" s="1" t="s">
        <v>38</v>
      </c>
    </row>
    <row r="63" spans="1:15" ht="13.5">
      <c r="A63" s="1" t="str">
        <f t="shared" si="1"/>
        <v>D00315G1</v>
      </c>
      <c r="B63" s="3">
        <v>0.315</v>
      </c>
      <c r="C63" s="1" t="str">
        <f t="shared" si="2"/>
        <v>G1</v>
      </c>
      <c r="D63" s="1" t="str">
        <f>CONCATENATE(VLOOKUP($B63,DrahtB!$B$8:$C$115,2,FALSE),O63)</f>
        <v>R20I</v>
      </c>
      <c r="E63" s="3">
        <f t="shared" si="0"/>
        <v>0.334</v>
      </c>
      <c r="F63" s="1">
        <v>0.349</v>
      </c>
      <c r="G63" s="3">
        <v>0.019</v>
      </c>
      <c r="I63" s="1">
        <v>2200</v>
      </c>
      <c r="J63" s="1">
        <v>1700</v>
      </c>
      <c r="K63" s="1">
        <v>990</v>
      </c>
      <c r="L63" s="1">
        <v>1.4</v>
      </c>
      <c r="M63" s="1">
        <v>1400</v>
      </c>
      <c r="N63" s="1">
        <v>0.715</v>
      </c>
      <c r="O63" s="1" t="s">
        <v>38</v>
      </c>
    </row>
    <row r="64" spans="1:15" ht="13.5">
      <c r="A64" s="1" t="str">
        <f t="shared" si="1"/>
        <v>D00335G1</v>
      </c>
      <c r="B64" s="3">
        <v>0.335</v>
      </c>
      <c r="C64" s="1" t="str">
        <f t="shared" si="2"/>
        <v>G1</v>
      </c>
      <c r="D64" s="1" t="str">
        <f>CONCATENATE(VLOOKUP($B64,DrahtB!$B$8:$C$115,2,FALSE),O64)</f>
        <v>R40I</v>
      </c>
      <c r="E64" s="3">
        <f t="shared" si="0"/>
        <v>0.35500000000000004</v>
      </c>
      <c r="F64" s="1">
        <v>0.372</v>
      </c>
      <c r="G64" s="3">
        <v>0.02</v>
      </c>
      <c r="I64" s="1">
        <v>2300</v>
      </c>
      <c r="J64" s="1">
        <v>1700</v>
      </c>
      <c r="K64" s="1">
        <v>874</v>
      </c>
      <c r="L64" s="1">
        <v>1.238</v>
      </c>
      <c r="M64" s="1">
        <v>1240</v>
      </c>
      <c r="N64" s="1">
        <v>0.809</v>
      </c>
      <c r="O64" s="1" t="s">
        <v>38</v>
      </c>
    </row>
    <row r="65" spans="1:15" ht="13.5">
      <c r="A65" s="1" t="str">
        <f t="shared" si="1"/>
        <v>D00355G1</v>
      </c>
      <c r="B65" s="3">
        <v>0.355</v>
      </c>
      <c r="C65" s="1" t="str">
        <f t="shared" si="2"/>
        <v>G1</v>
      </c>
      <c r="D65" s="1" t="str">
        <f>CONCATENATE(VLOOKUP($B65,DrahtB!$B$8:$C$115,2,FALSE),O65)</f>
        <v>R20I</v>
      </c>
      <c r="E65" s="3">
        <f t="shared" si="0"/>
        <v>0.375</v>
      </c>
      <c r="F65" s="1">
        <v>0.392</v>
      </c>
      <c r="G65" s="3">
        <v>0.02</v>
      </c>
      <c r="I65" s="1">
        <v>2300</v>
      </c>
      <c r="J65" s="1">
        <v>1700</v>
      </c>
      <c r="K65" s="1">
        <v>785</v>
      </c>
      <c r="L65" s="1">
        <v>1.104</v>
      </c>
      <c r="M65" s="1">
        <v>1100</v>
      </c>
      <c r="N65" s="1">
        <v>0.907</v>
      </c>
      <c r="O65" s="1" t="s">
        <v>38</v>
      </c>
    </row>
    <row r="66" spans="1:15" ht="13.5">
      <c r="A66" s="1" t="str">
        <f t="shared" si="1"/>
        <v>D00375G1</v>
      </c>
      <c r="B66" s="3">
        <v>0.375</v>
      </c>
      <c r="C66" s="1" t="str">
        <f t="shared" si="2"/>
        <v>G1</v>
      </c>
      <c r="D66" s="1" t="str">
        <f>CONCATENATE(VLOOKUP($B66,DrahtB!$B$8:$C$115,2,FALSE),O66)</f>
        <v>R40I</v>
      </c>
      <c r="E66" s="3">
        <f t="shared" si="0"/>
        <v>0.396</v>
      </c>
      <c r="F66" s="1">
        <v>0.414</v>
      </c>
      <c r="G66" s="3">
        <v>0.021</v>
      </c>
      <c r="I66" s="1">
        <v>2300</v>
      </c>
      <c r="J66" s="1">
        <v>1700</v>
      </c>
      <c r="K66" s="1">
        <v>704</v>
      </c>
      <c r="L66" s="1">
        <v>0.989</v>
      </c>
      <c r="M66" s="1">
        <v>990</v>
      </c>
      <c r="N66" s="1">
        <v>1.01</v>
      </c>
      <c r="O66" s="1" t="s">
        <v>38</v>
      </c>
    </row>
    <row r="67" spans="1:15" ht="13.5">
      <c r="A67" s="1" t="str">
        <f t="shared" si="1"/>
        <v>D00400G1</v>
      </c>
      <c r="B67" s="3">
        <v>0.4</v>
      </c>
      <c r="C67" s="1" t="str">
        <f t="shared" si="2"/>
        <v>G1</v>
      </c>
      <c r="D67" s="1" t="str">
        <f>CONCATENATE(VLOOKUP($B67,DrahtB!$B$8:$C$115,2,FALSE),O67)</f>
        <v>R20I</v>
      </c>
      <c r="E67" s="3">
        <f t="shared" si="0"/>
        <v>0.42100000000000004</v>
      </c>
      <c r="F67" s="1">
        <v>0.439</v>
      </c>
      <c r="G67" s="3">
        <v>0.021</v>
      </c>
      <c r="I67" s="1">
        <v>2300</v>
      </c>
      <c r="J67" s="1">
        <v>1700</v>
      </c>
      <c r="K67" s="1">
        <v>625</v>
      </c>
      <c r="L67" s="1">
        <v>0.871</v>
      </c>
      <c r="M67" s="1">
        <v>870</v>
      </c>
      <c r="N67" s="1">
        <v>1.15</v>
      </c>
      <c r="O67" s="1" t="s">
        <v>38</v>
      </c>
    </row>
    <row r="68" spans="1:15" ht="13.5">
      <c r="A68" s="1" t="str">
        <f t="shared" si="1"/>
        <v>D00425G1</v>
      </c>
      <c r="B68" s="3">
        <v>0.425</v>
      </c>
      <c r="C68" s="1" t="str">
        <f t="shared" si="2"/>
        <v>G1</v>
      </c>
      <c r="D68" s="1" t="str">
        <f>CONCATENATE(VLOOKUP($B68,DrahtB!$B$8:$C$115,2,FALSE),O68)</f>
        <v>R40I</v>
      </c>
      <c r="E68" s="3">
        <f aca="true" t="shared" si="3" ref="E68:E131">B68+G68+H68</f>
        <v>0.447</v>
      </c>
      <c r="F68" s="1">
        <v>0.466</v>
      </c>
      <c r="G68" s="3">
        <v>0.022</v>
      </c>
      <c r="I68" s="1">
        <v>2300</v>
      </c>
      <c r="J68" s="1">
        <v>1700</v>
      </c>
      <c r="K68" s="1">
        <v>554</v>
      </c>
      <c r="L68" s="1">
        <v>0.772</v>
      </c>
      <c r="M68" s="1">
        <v>769</v>
      </c>
      <c r="N68" s="1">
        <v>1.3</v>
      </c>
      <c r="O68" s="1" t="s">
        <v>38</v>
      </c>
    </row>
    <row r="69" spans="1:15" ht="13.5">
      <c r="A69" s="1" t="str">
        <f aca="true" t="shared" si="4" ref="A69:A132">CONCATENATE("D",SUBSTITUTE(TEXT(B69,"00,000"),",",""),C69)</f>
        <v>D00450G1</v>
      </c>
      <c r="B69" s="3">
        <v>0.45</v>
      </c>
      <c r="C69" s="1" t="str">
        <f aca="true" t="shared" si="5" ref="C69:C111">$A$3</f>
        <v>G1</v>
      </c>
      <c r="D69" s="1" t="str">
        <f>CONCATENATE(VLOOKUP($B69,DrahtB!$B$8:$C$115,2,FALSE),O69)</f>
        <v>R20I</v>
      </c>
      <c r="E69" s="3">
        <f t="shared" si="3"/>
        <v>0.47200000000000003</v>
      </c>
      <c r="F69" s="1">
        <v>0.491</v>
      </c>
      <c r="G69" s="3">
        <v>0.022</v>
      </c>
      <c r="I69" s="1">
        <v>2300</v>
      </c>
      <c r="J69" s="1">
        <v>1700</v>
      </c>
      <c r="K69" s="1">
        <v>498</v>
      </c>
      <c r="L69" s="1">
        <v>0.369</v>
      </c>
      <c r="M69" s="1">
        <v>690</v>
      </c>
      <c r="N69" s="1">
        <v>1.45</v>
      </c>
      <c r="O69" s="1" t="s">
        <v>38</v>
      </c>
    </row>
    <row r="70" spans="1:15" ht="13.5">
      <c r="A70" s="1" t="str">
        <f t="shared" si="4"/>
        <v>D00475G1</v>
      </c>
      <c r="B70" s="3">
        <v>0.475</v>
      </c>
      <c r="C70" s="1" t="str">
        <f t="shared" si="5"/>
        <v>G1</v>
      </c>
      <c r="D70" s="1" t="str">
        <f>CONCATENATE(VLOOKUP($B70,DrahtB!$B$8:$C$115,2,FALSE),O70)</f>
        <v>R40I</v>
      </c>
      <c r="E70" s="3">
        <f t="shared" si="3"/>
        <v>0.499</v>
      </c>
      <c r="F70" s="1">
        <v>0.519</v>
      </c>
      <c r="G70" s="3">
        <v>0.024</v>
      </c>
      <c r="I70" s="1">
        <v>2400</v>
      </c>
      <c r="J70" s="1">
        <v>1800</v>
      </c>
      <c r="K70" s="1">
        <v>446</v>
      </c>
      <c r="L70" s="1">
        <v>0.618</v>
      </c>
      <c r="M70" s="1">
        <v>617</v>
      </c>
      <c r="N70" s="1">
        <v>1.62</v>
      </c>
      <c r="O70" s="1" t="s">
        <v>38</v>
      </c>
    </row>
    <row r="71" spans="1:15" ht="13.5">
      <c r="A71" s="1" t="str">
        <f t="shared" si="4"/>
        <v>D00500G1</v>
      </c>
      <c r="B71" s="3">
        <v>0.5</v>
      </c>
      <c r="C71" s="1" t="str">
        <f t="shared" si="5"/>
        <v>G1</v>
      </c>
      <c r="D71" s="1" t="str">
        <f>CONCATENATE(VLOOKUP($B71,DrahtB!$B$8:$C$115,2,FALSE),O71)</f>
        <v>R20I</v>
      </c>
      <c r="E71" s="3">
        <f t="shared" si="3"/>
        <v>0.524</v>
      </c>
      <c r="F71" s="1">
        <v>0.544</v>
      </c>
      <c r="G71" s="3">
        <v>0.024</v>
      </c>
      <c r="I71" s="1">
        <v>2400</v>
      </c>
      <c r="J71" s="1">
        <v>1800</v>
      </c>
      <c r="K71" s="1">
        <v>405</v>
      </c>
      <c r="L71" s="1">
        <v>0.559</v>
      </c>
      <c r="M71" s="1">
        <v>559</v>
      </c>
      <c r="N71" s="1">
        <v>1.79</v>
      </c>
      <c r="O71" s="1" t="s">
        <v>38</v>
      </c>
    </row>
    <row r="72" spans="1:15" ht="13.5">
      <c r="A72" s="1" t="str">
        <f t="shared" si="4"/>
        <v>D00530G1</v>
      </c>
      <c r="B72" s="3">
        <v>0.53</v>
      </c>
      <c r="C72" s="1" t="str">
        <f t="shared" si="5"/>
        <v>G1</v>
      </c>
      <c r="D72" s="1" t="str">
        <f>CONCATENATE(VLOOKUP($B72,DrahtB!$B$8:$C$115,2,FALSE),O72)</f>
        <v>R40I</v>
      </c>
      <c r="E72" s="3">
        <f t="shared" si="3"/>
        <v>0.555</v>
      </c>
      <c r="F72" s="1">
        <v>0.576</v>
      </c>
      <c r="G72" s="3">
        <v>0.025</v>
      </c>
      <c r="I72" s="1">
        <v>2500</v>
      </c>
      <c r="J72" s="1">
        <v>1900</v>
      </c>
      <c r="L72" s="1">
        <v>0.5</v>
      </c>
      <c r="M72" s="1">
        <v>498</v>
      </c>
      <c r="N72" s="1">
        <v>2.01</v>
      </c>
      <c r="O72" s="1" t="s">
        <v>38</v>
      </c>
    </row>
    <row r="73" spans="1:15" ht="13.5">
      <c r="A73" s="1" t="str">
        <f t="shared" si="4"/>
        <v>D00560G1</v>
      </c>
      <c r="B73" s="3">
        <v>0.56</v>
      </c>
      <c r="C73" s="1" t="str">
        <f t="shared" si="5"/>
        <v>G1</v>
      </c>
      <c r="D73" s="1" t="str">
        <f>CONCATENATE(VLOOKUP($B73,DrahtB!$B$8:$C$115,2,FALSE),O73)</f>
        <v>R20I</v>
      </c>
      <c r="E73" s="3">
        <f t="shared" si="3"/>
        <v>0.5850000000000001</v>
      </c>
      <c r="F73" s="1">
        <v>0.606</v>
      </c>
      <c r="G73" s="3">
        <v>0.025</v>
      </c>
      <c r="I73" s="1">
        <v>2500</v>
      </c>
      <c r="J73" s="1">
        <v>1900</v>
      </c>
      <c r="L73" s="1">
        <v>0.45</v>
      </c>
      <c r="M73" s="1">
        <v>446</v>
      </c>
      <c r="N73" s="1">
        <v>2.24</v>
      </c>
      <c r="O73" s="1" t="s">
        <v>38</v>
      </c>
    </row>
    <row r="74" spans="1:15" ht="13.5">
      <c r="A74" s="1" t="str">
        <f t="shared" si="4"/>
        <v>D00600G1</v>
      </c>
      <c r="B74" s="3">
        <v>0.6</v>
      </c>
      <c r="C74" s="1" t="str">
        <f t="shared" si="5"/>
        <v>G1</v>
      </c>
      <c r="D74" s="1" t="str">
        <f>CONCATENATE(VLOOKUP($B74,DrahtB!$B$8:$C$115,2,FALSE),O74)</f>
        <v>R40I</v>
      </c>
      <c r="E74" s="3">
        <f t="shared" si="3"/>
        <v>0.627</v>
      </c>
      <c r="F74" s="1">
        <v>0.649</v>
      </c>
      <c r="G74" s="3">
        <v>0.027</v>
      </c>
      <c r="I74" s="1">
        <v>2600</v>
      </c>
      <c r="J74" s="1">
        <v>2000</v>
      </c>
      <c r="L74" s="1">
        <v>0.39</v>
      </c>
      <c r="M74" s="1">
        <v>389</v>
      </c>
      <c r="N74" s="1">
        <v>2.57</v>
      </c>
      <c r="O74" s="1" t="s">
        <v>38</v>
      </c>
    </row>
    <row r="75" spans="1:15" ht="13.5">
      <c r="A75" s="1" t="str">
        <f t="shared" si="4"/>
        <v>D00630G1</v>
      </c>
      <c r="B75" s="3">
        <v>0.63</v>
      </c>
      <c r="C75" s="1" t="str">
        <f t="shared" si="5"/>
        <v>G1</v>
      </c>
      <c r="D75" s="1" t="str">
        <f>CONCATENATE(VLOOKUP($B75,DrahtB!$B$8:$C$115,2,FALSE),O75)</f>
        <v>R20I</v>
      </c>
      <c r="E75" s="3">
        <f t="shared" si="3"/>
        <v>0.657</v>
      </c>
      <c r="F75" s="1">
        <v>0.679</v>
      </c>
      <c r="G75" s="3">
        <v>0.027</v>
      </c>
      <c r="I75" s="1">
        <v>2600</v>
      </c>
      <c r="J75" s="1">
        <v>2000</v>
      </c>
      <c r="L75" s="1">
        <v>0.35</v>
      </c>
      <c r="M75" s="1">
        <v>353</v>
      </c>
      <c r="N75" s="1">
        <v>2.83</v>
      </c>
      <c r="O75" s="1" t="s">
        <v>38</v>
      </c>
    </row>
    <row r="76" spans="1:15" ht="13.5">
      <c r="A76" s="1" t="str">
        <f t="shared" si="4"/>
        <v>D00670G1</v>
      </c>
      <c r="B76" s="3">
        <v>0.67</v>
      </c>
      <c r="C76" s="1" t="str">
        <f t="shared" si="5"/>
        <v>G1</v>
      </c>
      <c r="D76" s="1" t="str">
        <f>CONCATENATE(VLOOKUP($B76,DrahtB!$B$8:$C$115,2,FALSE),O76)</f>
        <v>R40I</v>
      </c>
      <c r="E76" s="3">
        <f t="shared" si="3"/>
        <v>0.6980000000000001</v>
      </c>
      <c r="F76" s="1">
        <v>0.722</v>
      </c>
      <c r="G76" s="3">
        <v>0.028</v>
      </c>
      <c r="I76" s="1">
        <v>2600</v>
      </c>
      <c r="J76" s="1">
        <v>2000</v>
      </c>
      <c r="L76" s="1">
        <v>0.31</v>
      </c>
      <c r="M76" s="1">
        <v>312</v>
      </c>
      <c r="N76" s="1">
        <v>3.21</v>
      </c>
      <c r="O76" s="1" t="s">
        <v>38</v>
      </c>
    </row>
    <row r="77" spans="1:15" ht="13.5">
      <c r="A77" s="1" t="str">
        <f t="shared" si="4"/>
        <v>D00710G1</v>
      </c>
      <c r="B77" s="3">
        <v>0.71</v>
      </c>
      <c r="C77" s="1" t="str">
        <f t="shared" si="5"/>
        <v>G1</v>
      </c>
      <c r="D77" s="1" t="str">
        <f>CONCATENATE(VLOOKUP($B77,DrahtB!$B$8:$C$115,2,FALSE),O77)</f>
        <v>R20I</v>
      </c>
      <c r="E77" s="3">
        <f t="shared" si="3"/>
        <v>0.738</v>
      </c>
      <c r="F77" s="1">
        <v>0.762</v>
      </c>
      <c r="G77" s="3">
        <v>0.028</v>
      </c>
      <c r="I77" s="1">
        <v>2600</v>
      </c>
      <c r="J77" s="1">
        <v>2000</v>
      </c>
      <c r="L77" s="1">
        <v>0.28</v>
      </c>
      <c r="M77" s="1">
        <v>278</v>
      </c>
      <c r="N77" s="1">
        <v>3.6</v>
      </c>
      <c r="O77" s="1" t="s">
        <v>38</v>
      </c>
    </row>
    <row r="78" spans="1:15" ht="13.5">
      <c r="A78" s="1" t="str">
        <f t="shared" si="4"/>
        <v>D00750G1</v>
      </c>
      <c r="B78" s="3">
        <v>0.75</v>
      </c>
      <c r="C78" s="1" t="str">
        <f t="shared" si="5"/>
        <v>G1</v>
      </c>
      <c r="D78" s="1" t="str">
        <f>CONCATENATE(VLOOKUP($B78,DrahtB!$B$8:$C$115,2,FALSE),O78)</f>
        <v>R40I</v>
      </c>
      <c r="E78" s="3">
        <f t="shared" si="3"/>
        <v>0.78</v>
      </c>
      <c r="F78" s="1">
        <v>0.805</v>
      </c>
      <c r="G78" s="3">
        <v>0.03</v>
      </c>
      <c r="I78" s="1">
        <v>2600</v>
      </c>
      <c r="J78" s="1">
        <v>2000</v>
      </c>
      <c r="L78" s="1">
        <v>0.25</v>
      </c>
      <c r="M78" s="1">
        <v>249</v>
      </c>
      <c r="N78" s="1">
        <v>4.01</v>
      </c>
      <c r="O78" s="1" t="s">
        <v>38</v>
      </c>
    </row>
    <row r="79" spans="1:15" ht="13.5">
      <c r="A79" s="1" t="str">
        <f t="shared" si="4"/>
        <v>D00800G1</v>
      </c>
      <c r="B79" s="3">
        <v>0.8</v>
      </c>
      <c r="C79" s="1" t="str">
        <f t="shared" si="5"/>
        <v>G1</v>
      </c>
      <c r="D79" s="1" t="str">
        <f>CONCATENATE(VLOOKUP($B79,DrahtB!$B$8:$C$115,2,FALSE),O79)</f>
        <v>R20I</v>
      </c>
      <c r="E79" s="3">
        <f t="shared" si="3"/>
        <v>0.8300000000000001</v>
      </c>
      <c r="F79" s="1">
        <v>0.855</v>
      </c>
      <c r="G79" s="3">
        <v>0.03</v>
      </c>
      <c r="I79" s="1">
        <v>2600</v>
      </c>
      <c r="J79" s="1">
        <v>2000</v>
      </c>
      <c r="L79" s="1">
        <v>0.22</v>
      </c>
      <c r="M79" s="1">
        <v>219</v>
      </c>
      <c r="N79" s="1">
        <v>4.56</v>
      </c>
      <c r="O79" s="1" t="s">
        <v>38</v>
      </c>
    </row>
    <row r="80" spans="1:15" ht="13.5">
      <c r="A80" s="1" t="str">
        <f t="shared" si="4"/>
        <v>D00850G1</v>
      </c>
      <c r="B80" s="3">
        <v>0.85</v>
      </c>
      <c r="C80" s="1" t="str">
        <f t="shared" si="5"/>
        <v>G1</v>
      </c>
      <c r="D80" s="1" t="str">
        <f>CONCATENATE(VLOOKUP($B80,DrahtB!$B$8:$C$115,2,FALSE),O80)</f>
        <v>R40I</v>
      </c>
      <c r="E80" s="3">
        <f t="shared" si="3"/>
        <v>0.882</v>
      </c>
      <c r="F80" s="1">
        <v>0.909</v>
      </c>
      <c r="G80" s="3">
        <v>0.032</v>
      </c>
      <c r="I80" s="1">
        <v>2700</v>
      </c>
      <c r="J80" s="1">
        <v>2000</v>
      </c>
      <c r="L80" s="1">
        <v>0.19</v>
      </c>
      <c r="M80" s="1">
        <v>194</v>
      </c>
      <c r="N80" s="1">
        <v>5.15</v>
      </c>
      <c r="O80" s="1" t="s">
        <v>38</v>
      </c>
    </row>
    <row r="81" spans="1:15" ht="13.5">
      <c r="A81" s="1" t="str">
        <f t="shared" si="4"/>
        <v>D00900G1</v>
      </c>
      <c r="B81" s="3">
        <v>0.9</v>
      </c>
      <c r="C81" s="1" t="str">
        <f t="shared" si="5"/>
        <v>G1</v>
      </c>
      <c r="D81" s="1" t="str">
        <f>CONCATENATE(VLOOKUP($B81,DrahtB!$B$8:$C$115,2,FALSE),O81)</f>
        <v>R20I</v>
      </c>
      <c r="E81" s="3">
        <f t="shared" si="3"/>
        <v>0.932</v>
      </c>
      <c r="F81" s="1">
        <v>0.959</v>
      </c>
      <c r="G81" s="3">
        <v>0.032</v>
      </c>
      <c r="I81" s="1">
        <v>2700</v>
      </c>
      <c r="J81" s="1">
        <v>2000</v>
      </c>
      <c r="L81" s="1">
        <v>0.17</v>
      </c>
      <c r="M81" s="1">
        <v>173</v>
      </c>
      <c r="N81" s="1">
        <v>5.77</v>
      </c>
      <c r="O81" s="1" t="s">
        <v>38</v>
      </c>
    </row>
    <row r="82" spans="1:15" ht="13.5">
      <c r="A82" s="1" t="str">
        <f t="shared" si="4"/>
        <v>D00950G1</v>
      </c>
      <c r="B82" s="3">
        <v>0.95</v>
      </c>
      <c r="C82" s="1" t="str">
        <f t="shared" si="5"/>
        <v>G1</v>
      </c>
      <c r="D82" s="1" t="str">
        <f>CONCATENATE(VLOOKUP($B82,DrahtB!$B$8:$C$115,2,FALSE),O82)</f>
        <v>R40I</v>
      </c>
      <c r="E82" s="3">
        <f t="shared" si="3"/>
        <v>0.984</v>
      </c>
      <c r="F82" s="1">
        <v>1.012</v>
      </c>
      <c r="G82" s="3">
        <v>0.034</v>
      </c>
      <c r="I82" s="1">
        <v>2700</v>
      </c>
      <c r="J82" s="1">
        <v>2000</v>
      </c>
      <c r="L82" s="1">
        <v>0.16</v>
      </c>
      <c r="M82" s="1">
        <v>156</v>
      </c>
      <c r="N82" s="1">
        <v>6.42</v>
      </c>
      <c r="O82" s="1" t="s">
        <v>38</v>
      </c>
    </row>
    <row r="83" spans="1:15" ht="13.5">
      <c r="A83" s="1" t="str">
        <f t="shared" si="4"/>
        <v>D01000G1</v>
      </c>
      <c r="B83" s="3">
        <v>1</v>
      </c>
      <c r="C83" s="1" t="str">
        <f t="shared" si="5"/>
        <v>G1</v>
      </c>
      <c r="D83" s="1" t="str">
        <f>CONCATENATE(VLOOKUP($B83,DrahtB!$B$8:$C$115,2,FALSE),O83)</f>
        <v>R20I</v>
      </c>
      <c r="E83" s="3">
        <f t="shared" si="3"/>
        <v>1.034</v>
      </c>
      <c r="F83" s="1">
        <v>1.062</v>
      </c>
      <c r="G83" s="3">
        <v>0.034</v>
      </c>
      <c r="I83" s="1">
        <v>2700</v>
      </c>
      <c r="J83" s="1">
        <v>2000</v>
      </c>
      <c r="L83" s="1">
        <v>0.14</v>
      </c>
      <c r="M83" s="1">
        <v>141</v>
      </c>
      <c r="N83" s="1">
        <v>7.11</v>
      </c>
      <c r="O83" s="1" t="s">
        <v>38</v>
      </c>
    </row>
    <row r="84" spans="1:15" ht="13.5">
      <c r="A84" s="1" t="str">
        <f t="shared" si="4"/>
        <v>D01060G1</v>
      </c>
      <c r="B84" s="3">
        <v>1.06</v>
      </c>
      <c r="C84" s="1" t="str">
        <f t="shared" si="5"/>
        <v>G1</v>
      </c>
      <c r="D84" s="1" t="str">
        <f>CONCATENATE(VLOOKUP($B84,DrahtB!$B$8:$C$115,2,FALSE),O84)</f>
        <v>R40I</v>
      </c>
      <c r="E84" s="3">
        <f t="shared" si="3"/>
        <v>1.094</v>
      </c>
      <c r="F84" s="1">
        <v>1.124</v>
      </c>
      <c r="G84" s="3">
        <v>0.034</v>
      </c>
      <c r="I84" s="1">
        <v>2700</v>
      </c>
      <c r="J84" s="1">
        <v>2000</v>
      </c>
      <c r="L84" s="1">
        <v>0.13</v>
      </c>
      <c r="M84" s="1">
        <v>125</v>
      </c>
      <c r="N84" s="1">
        <v>7.99</v>
      </c>
      <c r="O84" s="1" t="s">
        <v>38</v>
      </c>
    </row>
    <row r="85" spans="1:15" ht="13.5">
      <c r="A85" s="1" t="str">
        <f t="shared" si="4"/>
        <v>D01120G1</v>
      </c>
      <c r="B85" s="3">
        <v>1.12</v>
      </c>
      <c r="C85" s="1" t="str">
        <f t="shared" si="5"/>
        <v>G1</v>
      </c>
      <c r="D85" s="1" t="str">
        <f>CONCATENATE(VLOOKUP($B85,DrahtB!$B$8:$C$115,2,FALSE),O85)</f>
        <v>R20I</v>
      </c>
      <c r="E85" s="3">
        <f t="shared" si="3"/>
        <v>1.1540000000000001</v>
      </c>
      <c r="F85" s="1">
        <v>1.184</v>
      </c>
      <c r="G85" s="3">
        <v>0.034</v>
      </c>
      <c r="I85" s="1">
        <v>2700</v>
      </c>
      <c r="J85" s="1">
        <v>2000</v>
      </c>
      <c r="L85" s="1">
        <v>0.11</v>
      </c>
      <c r="M85" s="1">
        <v>112</v>
      </c>
      <c r="N85" s="1">
        <v>8.91</v>
      </c>
      <c r="O85" s="1" t="s">
        <v>38</v>
      </c>
    </row>
    <row r="86" spans="1:15" ht="13.5">
      <c r="A86" s="1" t="str">
        <f t="shared" si="4"/>
        <v>D01180G1</v>
      </c>
      <c r="B86" s="3">
        <v>1.18</v>
      </c>
      <c r="C86" s="1" t="str">
        <f t="shared" si="5"/>
        <v>G1</v>
      </c>
      <c r="D86" s="1" t="str">
        <f>CONCATENATE(VLOOKUP($B86,DrahtB!$B$8:$C$115,2,FALSE),O86)</f>
        <v>R40I</v>
      </c>
      <c r="E86" s="3">
        <f t="shared" si="3"/>
        <v>1.2149999999999999</v>
      </c>
      <c r="F86" s="1">
        <v>1.246</v>
      </c>
      <c r="G86" s="3">
        <v>0.035</v>
      </c>
      <c r="I86" s="1">
        <v>2700</v>
      </c>
      <c r="J86" s="1">
        <v>2000</v>
      </c>
      <c r="L86" s="1">
        <v>0.1</v>
      </c>
      <c r="M86" s="1">
        <v>101</v>
      </c>
      <c r="N86" s="1">
        <v>9.88</v>
      </c>
      <c r="O86" s="1" t="s">
        <v>38</v>
      </c>
    </row>
    <row r="87" spans="1:15" ht="13.5">
      <c r="A87" s="1" t="str">
        <f t="shared" si="4"/>
        <v>D01250G1</v>
      </c>
      <c r="B87" s="3">
        <v>1.25</v>
      </c>
      <c r="C87" s="1" t="str">
        <f t="shared" si="5"/>
        <v>G1</v>
      </c>
      <c r="D87" s="1" t="str">
        <f>CONCATENATE(VLOOKUP($B87,DrahtB!$B$8:$C$115,2,FALSE),O87)</f>
        <v>R20I</v>
      </c>
      <c r="E87" s="3">
        <f t="shared" si="3"/>
        <v>1.285</v>
      </c>
      <c r="F87" s="1">
        <v>1.316</v>
      </c>
      <c r="G87" s="3">
        <v>0.035</v>
      </c>
      <c r="I87" s="1">
        <v>2700</v>
      </c>
      <c r="J87" s="1">
        <v>2000</v>
      </c>
      <c r="L87" s="1">
        <v>0.09</v>
      </c>
      <c r="M87" s="1">
        <v>90.1</v>
      </c>
      <c r="N87" s="1">
        <v>11.1</v>
      </c>
      <c r="O87" s="1" t="s">
        <v>38</v>
      </c>
    </row>
    <row r="88" spans="1:15" ht="13.5">
      <c r="A88" s="1" t="str">
        <f t="shared" si="4"/>
        <v>D01320G1</v>
      </c>
      <c r="B88" s="3">
        <v>1.32</v>
      </c>
      <c r="C88" s="1" t="str">
        <f t="shared" si="5"/>
        <v>G1</v>
      </c>
      <c r="D88" s="1" t="str">
        <f>CONCATENATE(VLOOKUP($B88,DrahtB!$B$8:$C$115,2,FALSE),O88)</f>
        <v>R40I</v>
      </c>
      <c r="E88" s="3">
        <f t="shared" si="3"/>
        <v>1.356</v>
      </c>
      <c r="F88" s="1">
        <v>1.388</v>
      </c>
      <c r="G88" s="1">
        <v>0.036</v>
      </c>
      <c r="I88" s="1">
        <v>2700</v>
      </c>
      <c r="J88" s="1">
        <v>2000</v>
      </c>
      <c r="M88" s="1">
        <v>80.7</v>
      </c>
      <c r="N88" s="1">
        <v>12.4</v>
      </c>
      <c r="O88" s="1" t="s">
        <v>38</v>
      </c>
    </row>
    <row r="89" spans="1:15" ht="13.5">
      <c r="A89" s="1" t="str">
        <f t="shared" si="4"/>
        <v>D01400G1</v>
      </c>
      <c r="B89" s="3">
        <v>1.4</v>
      </c>
      <c r="C89" s="1" t="str">
        <f t="shared" si="5"/>
        <v>G1</v>
      </c>
      <c r="D89" s="1" t="str">
        <f>CONCATENATE(VLOOKUP($B89,DrahtB!$B$8:$C$115,2,FALSE),O89)</f>
        <v>R20I</v>
      </c>
      <c r="E89" s="3">
        <f t="shared" si="3"/>
        <v>1.436</v>
      </c>
      <c r="F89" s="1">
        <v>1.468</v>
      </c>
      <c r="G89" s="1">
        <v>0.036</v>
      </c>
      <c r="I89" s="1">
        <v>2700</v>
      </c>
      <c r="J89" s="1">
        <v>2000</v>
      </c>
      <c r="M89" s="1">
        <v>71.9</v>
      </c>
      <c r="N89" s="1">
        <v>13.9</v>
      </c>
      <c r="O89" s="1" t="s">
        <v>38</v>
      </c>
    </row>
    <row r="90" spans="1:15" ht="13.5">
      <c r="A90" s="1" t="str">
        <f t="shared" si="4"/>
        <v>D01500G1</v>
      </c>
      <c r="B90" s="3">
        <v>1.5</v>
      </c>
      <c r="C90" s="1" t="str">
        <f t="shared" si="5"/>
        <v>G1</v>
      </c>
      <c r="D90" s="1" t="str">
        <f>CONCATENATE(VLOOKUP($B90,DrahtB!$B$8:$C$115,2,FALSE),O90)</f>
        <v>R40I</v>
      </c>
      <c r="E90" s="3">
        <f t="shared" si="3"/>
        <v>1.538</v>
      </c>
      <c r="F90" s="1">
        <v>1.57</v>
      </c>
      <c r="G90" s="1">
        <v>0.038</v>
      </c>
      <c r="I90" s="1">
        <v>2700</v>
      </c>
      <c r="J90" s="1">
        <v>2000</v>
      </c>
      <c r="M90" s="1">
        <v>62.9</v>
      </c>
      <c r="N90" s="1">
        <v>15.9</v>
      </c>
      <c r="O90" s="1" t="s">
        <v>38</v>
      </c>
    </row>
    <row r="91" spans="1:15" ht="13.5">
      <c r="A91" s="1" t="str">
        <f t="shared" si="4"/>
        <v>D01600G1</v>
      </c>
      <c r="B91" s="3">
        <v>1.6</v>
      </c>
      <c r="C91" s="1" t="str">
        <f t="shared" si="5"/>
        <v>G1</v>
      </c>
      <c r="D91" s="1" t="str">
        <f>CONCATENATE(VLOOKUP($B91,DrahtB!$B$8:$C$115,2,FALSE),O91)</f>
        <v>R20I</v>
      </c>
      <c r="E91" s="3">
        <f t="shared" si="3"/>
        <v>1.6380000000000001</v>
      </c>
      <c r="F91" s="1">
        <v>1.67</v>
      </c>
      <c r="G91" s="1">
        <v>0.038</v>
      </c>
      <c r="I91" s="1">
        <v>2700</v>
      </c>
      <c r="J91" s="1">
        <v>2000</v>
      </c>
      <c r="M91" s="1">
        <v>55.2</v>
      </c>
      <c r="N91" s="1">
        <v>18.1</v>
      </c>
      <c r="O91" s="1" t="s">
        <v>38</v>
      </c>
    </row>
    <row r="92" spans="1:15" ht="13.5">
      <c r="A92" s="1" t="str">
        <f t="shared" si="4"/>
        <v>D01700G1</v>
      </c>
      <c r="B92" s="3">
        <v>1.7</v>
      </c>
      <c r="C92" s="1" t="str">
        <f t="shared" si="5"/>
        <v>G1</v>
      </c>
      <c r="D92" s="1" t="str">
        <f>CONCATENATE(VLOOKUP($B92,DrahtB!$B$8:$C$115,2,FALSE),O92)</f>
        <v>R40I</v>
      </c>
      <c r="E92" s="3">
        <f t="shared" si="3"/>
        <v>1.7389999999999999</v>
      </c>
      <c r="F92" s="1">
        <v>1.772</v>
      </c>
      <c r="G92" s="1">
        <v>0.039</v>
      </c>
      <c r="I92" s="1">
        <v>2700</v>
      </c>
      <c r="J92" s="1">
        <v>2000</v>
      </c>
      <c r="M92" s="1">
        <v>49</v>
      </c>
      <c r="N92" s="1">
        <v>20.4</v>
      </c>
      <c r="O92" s="1" t="s">
        <v>38</v>
      </c>
    </row>
    <row r="93" spans="1:15" ht="13.5">
      <c r="A93" s="1" t="str">
        <f t="shared" si="4"/>
        <v>D01800G1</v>
      </c>
      <c r="B93" s="3">
        <v>1.8</v>
      </c>
      <c r="C93" s="1" t="str">
        <f t="shared" si="5"/>
        <v>G1</v>
      </c>
      <c r="D93" s="1" t="str">
        <f>CONCATENATE(VLOOKUP($B93,DrahtB!$B$8:$C$115,2,FALSE),O93)</f>
        <v>R20I</v>
      </c>
      <c r="E93" s="3">
        <f t="shared" si="3"/>
        <v>1.839</v>
      </c>
      <c r="F93" s="1">
        <v>1.872</v>
      </c>
      <c r="G93" s="1">
        <v>0.039</v>
      </c>
      <c r="I93" s="1">
        <v>2700</v>
      </c>
      <c r="J93" s="1">
        <v>2000</v>
      </c>
      <c r="M93" s="1">
        <v>43.7</v>
      </c>
      <c r="N93" s="1">
        <v>22.9</v>
      </c>
      <c r="O93" s="1" t="s">
        <v>38</v>
      </c>
    </row>
    <row r="94" spans="1:15" ht="13.5">
      <c r="A94" s="1" t="str">
        <f t="shared" si="4"/>
        <v>D01900G1</v>
      </c>
      <c r="B94" s="3">
        <v>1.9</v>
      </c>
      <c r="C94" s="1" t="str">
        <f t="shared" si="5"/>
        <v>G1</v>
      </c>
      <c r="D94" s="1" t="str">
        <f>CONCATENATE(VLOOKUP($B94,DrahtB!$B$8:$C$115,2,FALSE),O94)</f>
        <v>R40I</v>
      </c>
      <c r="E94" s="3">
        <f t="shared" si="3"/>
        <v>1.94</v>
      </c>
      <c r="F94" s="1">
        <v>1.974</v>
      </c>
      <c r="G94" s="1">
        <v>0.04</v>
      </c>
      <c r="I94" s="1">
        <v>2700</v>
      </c>
      <c r="J94" s="1">
        <v>2000</v>
      </c>
      <c r="M94" s="1">
        <v>39.2</v>
      </c>
      <c r="N94" s="1">
        <v>25.5</v>
      </c>
      <c r="O94" s="1" t="s">
        <v>38</v>
      </c>
    </row>
    <row r="95" spans="1:15" ht="13.5">
      <c r="A95" s="1" t="str">
        <f t="shared" si="4"/>
        <v>D02000G1</v>
      </c>
      <c r="B95" s="3">
        <v>2</v>
      </c>
      <c r="C95" s="1" t="str">
        <f t="shared" si="5"/>
        <v>G1</v>
      </c>
      <c r="D95" s="1" t="str">
        <f>CONCATENATE(VLOOKUP($B95,DrahtB!$B$8:$C$115,2,FALSE),O95)</f>
        <v>R20I</v>
      </c>
      <c r="E95" s="3">
        <f t="shared" si="3"/>
        <v>2.04</v>
      </c>
      <c r="F95" s="1">
        <v>2.074</v>
      </c>
      <c r="G95" s="1">
        <v>0.04</v>
      </c>
      <c r="I95" s="1">
        <v>2700</v>
      </c>
      <c r="J95" s="1">
        <v>2000</v>
      </c>
      <c r="M95" s="1">
        <v>35.5</v>
      </c>
      <c r="N95" s="1">
        <v>28.2</v>
      </c>
      <c r="O95" s="1" t="s">
        <v>38</v>
      </c>
    </row>
    <row r="96" spans="1:15" ht="13.5">
      <c r="A96" s="1" t="str">
        <f t="shared" si="4"/>
        <v>D02120G1</v>
      </c>
      <c r="B96" s="3">
        <v>2.12</v>
      </c>
      <c r="C96" s="1" t="str">
        <f t="shared" si="5"/>
        <v>G1</v>
      </c>
      <c r="D96" s="1" t="str">
        <f>CONCATENATE(VLOOKUP($B96,DrahtB!$B$8:$C$115,2,FALSE),O96)</f>
        <v>R40I</v>
      </c>
      <c r="E96" s="3">
        <f t="shared" si="3"/>
        <v>2.161</v>
      </c>
      <c r="F96" s="1">
        <v>2.196</v>
      </c>
      <c r="G96" s="1">
        <v>0.041</v>
      </c>
      <c r="I96" s="1">
        <v>2700</v>
      </c>
      <c r="J96" s="1">
        <v>2000</v>
      </c>
      <c r="M96" s="1">
        <v>31.5</v>
      </c>
      <c r="N96" s="1">
        <v>31.7</v>
      </c>
      <c r="O96" s="1" t="s">
        <v>38</v>
      </c>
    </row>
    <row r="97" spans="1:15" ht="13.5">
      <c r="A97" s="1" t="str">
        <f t="shared" si="4"/>
        <v>D02240G1</v>
      </c>
      <c r="B97" s="3">
        <v>2.24</v>
      </c>
      <c r="C97" s="1" t="str">
        <f t="shared" si="5"/>
        <v>G1</v>
      </c>
      <c r="D97" s="1" t="str">
        <f>CONCATENATE(VLOOKUP($B97,DrahtB!$B$8:$C$115,2,FALSE),O97)</f>
        <v>R20I</v>
      </c>
      <c r="E97" s="3">
        <f t="shared" si="3"/>
        <v>2.281</v>
      </c>
      <c r="F97" s="1">
        <v>2.316</v>
      </c>
      <c r="G97" s="1">
        <v>0.041</v>
      </c>
      <c r="I97" s="1">
        <v>2700</v>
      </c>
      <c r="J97" s="1">
        <v>2000</v>
      </c>
      <c r="M97" s="1">
        <v>28.2</v>
      </c>
      <c r="N97" s="1">
        <v>35.4</v>
      </c>
      <c r="O97" s="1" t="s">
        <v>38</v>
      </c>
    </row>
    <row r="98" spans="1:15" ht="13.5">
      <c r="A98" s="1" t="str">
        <f t="shared" si="4"/>
        <v>D02360G1</v>
      </c>
      <c r="B98" s="3">
        <v>2.36</v>
      </c>
      <c r="C98" s="1" t="str">
        <f t="shared" si="5"/>
        <v>G1</v>
      </c>
      <c r="D98" s="1" t="str">
        <f>CONCATENATE(VLOOKUP($B98,DrahtB!$B$8:$C$115,2,FALSE),O98)</f>
        <v>R40I</v>
      </c>
      <c r="E98" s="3">
        <f>B98+G98+H98</f>
        <v>2.4019999999999997</v>
      </c>
      <c r="F98" s="1">
        <v>2.438</v>
      </c>
      <c r="G98" s="1">
        <v>0.042</v>
      </c>
      <c r="I98" s="1">
        <v>2700</v>
      </c>
      <c r="J98" s="1">
        <v>2000</v>
      </c>
      <c r="M98" s="1">
        <v>25.4</v>
      </c>
      <c r="N98" s="1">
        <v>39.3</v>
      </c>
      <c r="O98" s="1" t="s">
        <v>38</v>
      </c>
    </row>
    <row r="99" spans="1:15" ht="13.5">
      <c r="A99" s="1" t="str">
        <f t="shared" si="4"/>
        <v>D02500G1</v>
      </c>
      <c r="B99" s="3">
        <v>2.5</v>
      </c>
      <c r="C99" s="1" t="str">
        <f t="shared" si="5"/>
        <v>G1</v>
      </c>
      <c r="D99" s="1" t="str">
        <f>CONCATENATE(VLOOKUP($B99,DrahtB!$B$8:$C$115,2,FALSE),O99)</f>
        <v>R20I</v>
      </c>
      <c r="E99" s="3">
        <f t="shared" si="3"/>
        <v>2.542</v>
      </c>
      <c r="F99" s="1">
        <v>2.578</v>
      </c>
      <c r="G99" s="1">
        <v>0.042</v>
      </c>
      <c r="I99" s="1">
        <v>2700</v>
      </c>
      <c r="J99" s="1">
        <v>2000</v>
      </c>
      <c r="M99" s="1">
        <v>22.7</v>
      </c>
      <c r="N99" s="1">
        <v>44.1</v>
      </c>
      <c r="O99" s="1" t="s">
        <v>38</v>
      </c>
    </row>
    <row r="100" spans="1:15" ht="13.5">
      <c r="A100" s="1" t="str">
        <f t="shared" si="4"/>
        <v>D02650G1</v>
      </c>
      <c r="B100" s="3">
        <v>2.65</v>
      </c>
      <c r="C100" s="1" t="str">
        <f t="shared" si="5"/>
        <v>G1</v>
      </c>
      <c r="D100" s="1" t="str">
        <f>CONCATENATE(VLOOKUP($B100,DrahtB!$B$8:$C$115,2,FALSE),O100)</f>
        <v>R40I</v>
      </c>
      <c r="E100" s="3">
        <f t="shared" si="3"/>
        <v>2.693</v>
      </c>
      <c r="F100" s="1">
        <v>2.73</v>
      </c>
      <c r="G100" s="1">
        <v>0.043</v>
      </c>
      <c r="I100" s="1">
        <v>1300</v>
      </c>
      <c r="J100" s="1">
        <v>1000</v>
      </c>
      <c r="M100" s="1">
        <v>20.2</v>
      </c>
      <c r="N100" s="1">
        <v>49.5</v>
      </c>
      <c r="O100" s="1" t="s">
        <v>38</v>
      </c>
    </row>
    <row r="101" spans="1:15" ht="13.5">
      <c r="A101" s="1" t="str">
        <f t="shared" si="4"/>
        <v>D02800G1</v>
      </c>
      <c r="B101" s="3">
        <v>2.8</v>
      </c>
      <c r="C101" s="1" t="str">
        <f t="shared" si="5"/>
        <v>G1</v>
      </c>
      <c r="D101" s="1" t="str">
        <f>CONCATENATE(VLOOKUP($B101,DrahtB!$B$8:$C$115,2,FALSE),O101)</f>
        <v>R20I</v>
      </c>
      <c r="E101" s="3">
        <f t="shared" si="3"/>
        <v>2.843</v>
      </c>
      <c r="F101" s="1">
        <v>2.88</v>
      </c>
      <c r="G101" s="1">
        <v>0.043</v>
      </c>
      <c r="I101" s="1">
        <v>1300</v>
      </c>
      <c r="J101" s="1">
        <v>1000</v>
      </c>
      <c r="M101" s="1">
        <v>18.1</v>
      </c>
      <c r="N101" s="1">
        <v>55.2</v>
      </c>
      <c r="O101" s="1" t="s">
        <v>38</v>
      </c>
    </row>
    <row r="102" spans="1:15" ht="13.5">
      <c r="A102" s="1" t="str">
        <f t="shared" si="4"/>
        <v>D03000G1</v>
      </c>
      <c r="B102" s="3">
        <v>3</v>
      </c>
      <c r="C102" s="1" t="str">
        <f t="shared" si="5"/>
        <v>G1</v>
      </c>
      <c r="D102" s="1" t="str">
        <f>CONCATENATE(VLOOKUP($B102,DrahtB!$B$8:$C$115,2,FALSE),O102)</f>
        <v>R40I</v>
      </c>
      <c r="E102" s="3">
        <f t="shared" si="3"/>
        <v>3.045</v>
      </c>
      <c r="F102" s="1">
        <v>3.083</v>
      </c>
      <c r="G102" s="1">
        <v>0.045</v>
      </c>
      <c r="I102" s="1">
        <v>1300</v>
      </c>
      <c r="J102" s="1">
        <v>1000</v>
      </c>
      <c r="M102" s="1">
        <v>15.8</v>
      </c>
      <c r="N102" s="1">
        <v>63.4</v>
      </c>
      <c r="O102" s="1" t="s">
        <v>38</v>
      </c>
    </row>
    <row r="103" spans="1:15" ht="13.5">
      <c r="A103" s="1" t="str">
        <f t="shared" si="4"/>
        <v>D03150G1</v>
      </c>
      <c r="B103" s="3">
        <v>3.15</v>
      </c>
      <c r="C103" s="1" t="str">
        <f t="shared" si="5"/>
        <v>G1</v>
      </c>
      <c r="D103" s="1" t="str">
        <f>CONCATENATE(VLOOKUP($B103,DrahtB!$B$8:$C$115,2,FALSE),O103)</f>
        <v>R20I</v>
      </c>
      <c r="E103" s="3">
        <f t="shared" si="3"/>
        <v>3.195</v>
      </c>
      <c r="F103" s="1">
        <v>3.233</v>
      </c>
      <c r="G103" s="1">
        <v>0.045</v>
      </c>
      <c r="I103" s="1">
        <v>1300</v>
      </c>
      <c r="J103" s="1">
        <v>1000</v>
      </c>
      <c r="M103" s="1">
        <v>14.3</v>
      </c>
      <c r="N103" s="1">
        <v>69.9</v>
      </c>
      <c r="O103" s="1" t="s">
        <v>38</v>
      </c>
    </row>
    <row r="104" spans="1:15" ht="13.5">
      <c r="A104" s="1" t="str">
        <f t="shared" si="4"/>
        <v>D03350G1</v>
      </c>
      <c r="B104" s="3">
        <v>3.35</v>
      </c>
      <c r="C104" s="1" t="str">
        <f t="shared" si="5"/>
        <v>G1</v>
      </c>
      <c r="D104" s="1" t="str">
        <f>CONCATENATE(VLOOKUP($B104,DrahtB!$B$8:$C$115,2,FALSE),O104)</f>
        <v>R40I</v>
      </c>
      <c r="E104" s="3">
        <f t="shared" si="3"/>
        <v>3.396</v>
      </c>
      <c r="F104" s="1">
        <v>3.435</v>
      </c>
      <c r="G104" s="1">
        <v>0.046</v>
      </c>
      <c r="I104" s="1">
        <v>1300</v>
      </c>
      <c r="J104" s="1">
        <v>1000</v>
      </c>
      <c r="M104" s="1">
        <v>12.7</v>
      </c>
      <c r="N104" s="1">
        <v>79</v>
      </c>
      <c r="O104" s="1" t="s">
        <v>38</v>
      </c>
    </row>
    <row r="105" spans="1:15" ht="13.5">
      <c r="A105" s="1" t="str">
        <f t="shared" si="4"/>
        <v>D03550G1</v>
      </c>
      <c r="B105" s="3">
        <v>3.55</v>
      </c>
      <c r="C105" s="1" t="str">
        <f t="shared" si="5"/>
        <v>G1</v>
      </c>
      <c r="D105" s="1" t="str">
        <f>CONCATENATE(VLOOKUP($B105,DrahtB!$B$8:$C$115,2,FALSE),O105)</f>
        <v>R20I</v>
      </c>
      <c r="E105" s="3">
        <f t="shared" si="3"/>
        <v>3.5959999999999996</v>
      </c>
      <c r="F105" s="1">
        <v>3.635</v>
      </c>
      <c r="G105" s="1">
        <v>0.046</v>
      </c>
      <c r="I105" s="1">
        <v>1300</v>
      </c>
      <c r="J105" s="1">
        <v>1000</v>
      </c>
      <c r="M105" s="1">
        <v>11.3</v>
      </c>
      <c r="N105" s="1">
        <v>88.7</v>
      </c>
      <c r="O105" s="1" t="s">
        <v>38</v>
      </c>
    </row>
    <row r="106" spans="1:15" ht="13.5">
      <c r="A106" s="1" t="str">
        <f t="shared" si="4"/>
        <v>D03750G1</v>
      </c>
      <c r="B106" s="3">
        <v>3.75</v>
      </c>
      <c r="C106" s="1" t="str">
        <f t="shared" si="5"/>
        <v>G1</v>
      </c>
      <c r="D106" s="1" t="str">
        <f>CONCATENATE(VLOOKUP($B106,DrahtB!$B$8:$C$115,2,FALSE),O106)</f>
        <v>R40I</v>
      </c>
      <c r="E106" s="3">
        <f t="shared" si="3"/>
        <v>3.797</v>
      </c>
      <c r="F106" s="1">
        <v>3.838</v>
      </c>
      <c r="G106" s="1">
        <v>0.047</v>
      </c>
      <c r="I106" s="1">
        <v>1300</v>
      </c>
      <c r="J106" s="1">
        <v>1000</v>
      </c>
      <c r="M106" s="1">
        <v>10.1</v>
      </c>
      <c r="N106" s="1">
        <v>98.9</v>
      </c>
      <c r="O106" s="1" t="s">
        <v>38</v>
      </c>
    </row>
    <row r="107" spans="1:15" ht="13.5">
      <c r="A107" s="1" t="str">
        <f t="shared" si="4"/>
        <v>D04000G1</v>
      </c>
      <c r="B107" s="3">
        <v>4</v>
      </c>
      <c r="C107" s="1" t="str">
        <f t="shared" si="5"/>
        <v>G1</v>
      </c>
      <c r="D107" s="1" t="str">
        <f>CONCATENATE(VLOOKUP($B107,DrahtB!$B$8:$C$115,2,FALSE),O107)</f>
        <v>R20I</v>
      </c>
      <c r="E107" s="3">
        <f t="shared" si="3"/>
        <v>4.047</v>
      </c>
      <c r="F107" s="1">
        <v>4.088</v>
      </c>
      <c r="G107" s="1">
        <v>0.047</v>
      </c>
      <c r="I107" s="1">
        <v>1300</v>
      </c>
      <c r="J107" s="1">
        <v>1000</v>
      </c>
      <c r="M107" s="1">
        <v>8.85</v>
      </c>
      <c r="N107" s="1">
        <v>113</v>
      </c>
      <c r="O107" s="1" t="s">
        <v>38</v>
      </c>
    </row>
    <row r="108" spans="1:15" ht="13.5">
      <c r="A108" s="1" t="str">
        <f t="shared" si="4"/>
        <v>D04250G1</v>
      </c>
      <c r="B108" s="3">
        <v>4.25</v>
      </c>
      <c r="C108" s="1" t="str">
        <f t="shared" si="5"/>
        <v>G1</v>
      </c>
      <c r="D108" s="1" t="str">
        <f>CONCATENATE(VLOOKUP($B108,DrahtB!$B$8:$C$115,2,FALSE),O108)</f>
        <v>R40I</v>
      </c>
      <c r="E108" s="3">
        <f t="shared" si="3"/>
        <v>4.299</v>
      </c>
      <c r="F108" s="1">
        <v>4.341</v>
      </c>
      <c r="G108" s="1">
        <v>0.049</v>
      </c>
      <c r="I108" s="1">
        <v>1300</v>
      </c>
      <c r="J108" s="1">
        <v>1000</v>
      </c>
      <c r="M108" s="1">
        <v>7.87</v>
      </c>
      <c r="N108" s="1">
        <v>127</v>
      </c>
      <c r="O108" s="1" t="s">
        <v>38</v>
      </c>
    </row>
    <row r="109" spans="1:15" ht="13.5">
      <c r="A109" s="1" t="str">
        <f t="shared" si="4"/>
        <v>D04500G1</v>
      </c>
      <c r="B109" s="3">
        <v>4.5</v>
      </c>
      <c r="C109" s="1" t="str">
        <f t="shared" si="5"/>
        <v>G1</v>
      </c>
      <c r="D109" s="1" t="str">
        <f>CONCATENATE(VLOOKUP($B109,DrahtB!$B$8:$C$115,2,FALSE),O109)</f>
        <v>R20I</v>
      </c>
      <c r="E109" s="3">
        <f t="shared" si="3"/>
        <v>4.549</v>
      </c>
      <c r="F109" s="1">
        <v>4.591</v>
      </c>
      <c r="G109" s="1">
        <v>0.049</v>
      </c>
      <c r="I109" s="1">
        <v>1300</v>
      </c>
      <c r="J109" s="1">
        <v>1000</v>
      </c>
      <c r="M109" s="1">
        <v>7.04</v>
      </c>
      <c r="N109" s="1">
        <v>142</v>
      </c>
      <c r="O109" s="1" t="s">
        <v>38</v>
      </c>
    </row>
    <row r="110" spans="1:15" ht="13.5">
      <c r="A110" s="1" t="str">
        <f t="shared" si="4"/>
        <v>D04750G1</v>
      </c>
      <c r="B110" s="3">
        <v>4.75</v>
      </c>
      <c r="C110" s="1" t="str">
        <f t="shared" si="5"/>
        <v>G1</v>
      </c>
      <c r="D110" s="1" t="str">
        <f>CONCATENATE(VLOOKUP($B110,DrahtB!$B$8:$C$115,2,FALSE),O110)</f>
        <v>R40I</v>
      </c>
      <c r="E110" s="3">
        <f t="shared" si="3"/>
        <v>4.8</v>
      </c>
      <c r="F110" s="1">
        <v>4.843</v>
      </c>
      <c r="G110" s="1">
        <v>0.05</v>
      </c>
      <c r="I110" s="1">
        <v>1300</v>
      </c>
      <c r="J110" s="1">
        <v>1000</v>
      </c>
      <c r="M110" s="1">
        <v>6.29</v>
      </c>
      <c r="N110" s="1">
        <v>159</v>
      </c>
      <c r="O110" s="1" t="s">
        <v>38</v>
      </c>
    </row>
    <row r="111" spans="1:15" ht="13.5">
      <c r="A111" s="1" t="str">
        <f t="shared" si="4"/>
        <v>D05000G1</v>
      </c>
      <c r="B111" s="3">
        <v>5</v>
      </c>
      <c r="C111" s="1" t="str">
        <f t="shared" si="5"/>
        <v>G1</v>
      </c>
      <c r="D111" s="1" t="str">
        <f>CONCATENATE(VLOOKUP($B111,DrahtB!$B$8:$C$115,2,FALSE),O111)</f>
        <v>R20I</v>
      </c>
      <c r="E111" s="3">
        <f t="shared" si="3"/>
        <v>5.05</v>
      </c>
      <c r="F111" s="1">
        <v>5.093</v>
      </c>
      <c r="G111" s="1">
        <v>0.05</v>
      </c>
      <c r="I111" s="1">
        <v>1300</v>
      </c>
      <c r="J111" s="1">
        <v>1000</v>
      </c>
      <c r="M111" s="1">
        <v>5.68</v>
      </c>
      <c r="N111" s="1">
        <v>176</v>
      </c>
      <c r="O111" s="1" t="s">
        <v>38</v>
      </c>
    </row>
    <row r="112" spans="1:7" ht="13.5">
      <c r="A112" s="1" t="s">
        <v>27</v>
      </c>
      <c r="E112" s="3"/>
      <c r="G112" s="3"/>
    </row>
    <row r="113" spans="1:12" ht="13.5">
      <c r="A113" s="1" t="str">
        <f t="shared" si="4"/>
        <v>D00010G2</v>
      </c>
      <c r="B113" s="3">
        <v>0.01</v>
      </c>
      <c r="C113" s="1" t="str">
        <f>$A$112</f>
        <v>G2</v>
      </c>
      <c r="D113" s="1" t="str">
        <f>CONCATENATE(VLOOKUP($B113,DrahtB!$B$8:$C$115,2,FALSE),O113)</f>
        <v>R40</v>
      </c>
      <c r="E113" s="3">
        <f t="shared" si="3"/>
        <v>0.015</v>
      </c>
      <c r="F113" s="1">
        <v>0.016</v>
      </c>
      <c r="G113" s="3">
        <v>0.005</v>
      </c>
      <c r="I113" s="1">
        <v>220</v>
      </c>
      <c r="K113" s="1">
        <v>480625</v>
      </c>
      <c r="L113" s="1">
        <v>1179.4</v>
      </c>
    </row>
    <row r="114" spans="1:12" ht="13.5">
      <c r="A114" s="1" t="str">
        <f t="shared" si="4"/>
        <v>D00012G2</v>
      </c>
      <c r="B114" s="3">
        <v>0.012</v>
      </c>
      <c r="C114" s="1" t="str">
        <f aca="true" t="shared" si="6" ref="C114:C177">$A$112</f>
        <v>G2</v>
      </c>
      <c r="D114" s="1" t="str">
        <f>CONCATENATE(VLOOKUP($B114,DrahtB!$B$8:$C$115,2,FALSE),O114)</f>
        <v>R40</v>
      </c>
      <c r="E114" s="3">
        <f t="shared" si="3"/>
        <v>0.017</v>
      </c>
      <c r="F114" s="1">
        <v>0.018</v>
      </c>
      <c r="G114" s="3">
        <v>0.005</v>
      </c>
      <c r="I114" s="1">
        <v>225</v>
      </c>
      <c r="K114" s="1">
        <v>377045</v>
      </c>
      <c r="L114" s="1">
        <v>847.9</v>
      </c>
    </row>
    <row r="115" spans="1:12" ht="13.5">
      <c r="A115" s="1" t="str">
        <f t="shared" si="4"/>
        <v>D00014G2</v>
      </c>
      <c r="B115" s="3">
        <v>0.014</v>
      </c>
      <c r="C115" s="1" t="str">
        <f t="shared" si="6"/>
        <v>G2</v>
      </c>
      <c r="D115" s="1" t="str">
        <f>CONCATENATE(VLOOKUP($B115,DrahtB!$B$8:$C$115,2,FALSE),O115)</f>
        <v>R20</v>
      </c>
      <c r="E115" s="3">
        <f t="shared" si="3"/>
        <v>0.019</v>
      </c>
      <c r="F115" s="1">
        <v>0.02</v>
      </c>
      <c r="G115" s="3">
        <v>0.005</v>
      </c>
      <c r="I115" s="1">
        <v>225</v>
      </c>
      <c r="K115" s="1">
        <v>303669</v>
      </c>
      <c r="L115" s="1">
        <v>638.1</v>
      </c>
    </row>
    <row r="116" spans="1:12" ht="13.5">
      <c r="A116" s="1" t="str">
        <f t="shared" si="4"/>
        <v>D00016G2</v>
      </c>
      <c r="B116" s="3">
        <v>0.016</v>
      </c>
      <c r="C116" s="1" t="str">
        <f t="shared" si="6"/>
        <v>G2</v>
      </c>
      <c r="D116" s="1" t="str">
        <f>CONCATENATE(VLOOKUP($B116,DrahtB!$B$8:$C$115,2,FALSE),O116)</f>
        <v>R20</v>
      </c>
      <c r="E116" s="3">
        <f t="shared" si="3"/>
        <v>0.021</v>
      </c>
      <c r="F116" s="1">
        <v>0.022</v>
      </c>
      <c r="G116" s="3">
        <v>0.005</v>
      </c>
      <c r="I116" s="1">
        <v>225</v>
      </c>
      <c r="K116" s="1">
        <v>249800</v>
      </c>
      <c r="L116" s="1">
        <v>497.3</v>
      </c>
    </row>
    <row r="117" spans="1:15" ht="13.5">
      <c r="A117" s="1" t="str">
        <f t="shared" si="4"/>
        <v>D00018G2</v>
      </c>
      <c r="B117" s="3">
        <v>0.018</v>
      </c>
      <c r="C117" s="1" t="str">
        <f t="shared" si="6"/>
        <v>G2</v>
      </c>
      <c r="D117" s="1" t="str">
        <f>CONCATENATE(VLOOKUP($B117,DrahtB!$B$8:$C$115,2,FALSE),O117)</f>
        <v>R20I</v>
      </c>
      <c r="E117" s="3">
        <f t="shared" si="3"/>
        <v>0.022</v>
      </c>
      <c r="F117" s="1">
        <v>0.024</v>
      </c>
      <c r="G117" s="3">
        <v>0.004</v>
      </c>
      <c r="I117" s="1">
        <v>225</v>
      </c>
      <c r="K117" s="1">
        <v>209090</v>
      </c>
      <c r="L117" s="1">
        <v>398.3</v>
      </c>
      <c r="O117" s="1" t="s">
        <v>38</v>
      </c>
    </row>
    <row r="118" spans="1:15" ht="13.5">
      <c r="A118" s="1" t="str">
        <f t="shared" si="4"/>
        <v>D00019G2</v>
      </c>
      <c r="B118" s="3">
        <v>0.019</v>
      </c>
      <c r="C118" s="1" t="str">
        <f t="shared" si="6"/>
        <v>G2</v>
      </c>
      <c r="D118" s="1" t="str">
        <f>CONCATENATE(VLOOKUP($B118,DrahtB!$B$8:$C$115,2,FALSE),O118)</f>
        <v>R40I</v>
      </c>
      <c r="E118" s="3">
        <f t="shared" si="3"/>
        <v>0.023</v>
      </c>
      <c r="F118" s="1">
        <v>0.026</v>
      </c>
      <c r="G118" s="3">
        <v>0.004</v>
      </c>
      <c r="I118" s="1">
        <v>250</v>
      </c>
      <c r="K118" s="1">
        <v>184752</v>
      </c>
      <c r="L118" s="1">
        <v>356.2</v>
      </c>
      <c r="O118" s="1" t="s">
        <v>38</v>
      </c>
    </row>
    <row r="119" spans="1:15" ht="13.5">
      <c r="A119" s="1" t="str">
        <f t="shared" si="4"/>
        <v>D00020G2</v>
      </c>
      <c r="B119" s="3">
        <v>0.02</v>
      </c>
      <c r="C119" s="1" t="str">
        <f t="shared" si="6"/>
        <v>G2</v>
      </c>
      <c r="D119" s="1" t="str">
        <f>CONCATENATE(VLOOKUP($B119,DrahtB!$B$8:$C$115,2,FALSE),O119)</f>
        <v>R20I</v>
      </c>
      <c r="E119" s="3">
        <f t="shared" si="3"/>
        <v>0.024</v>
      </c>
      <c r="F119" s="1">
        <v>0.027</v>
      </c>
      <c r="G119" s="3">
        <v>0.004</v>
      </c>
      <c r="I119" s="1">
        <v>250</v>
      </c>
      <c r="K119" s="1">
        <v>170814</v>
      </c>
      <c r="L119" s="1">
        <v>323.2</v>
      </c>
      <c r="O119" s="1" t="s">
        <v>38</v>
      </c>
    </row>
    <row r="120" spans="1:15" ht="13.5">
      <c r="A120" s="1" t="str">
        <f t="shared" si="4"/>
        <v>D00021G2</v>
      </c>
      <c r="B120" s="3">
        <v>0.021</v>
      </c>
      <c r="C120" s="1" t="str">
        <f t="shared" si="6"/>
        <v>G2</v>
      </c>
      <c r="D120" s="1" t="str">
        <f>CONCATENATE(VLOOKUP($B120,DrahtB!$B$8:$C$115,2,FALSE),O120)</f>
        <v>R40I</v>
      </c>
      <c r="E120" s="3">
        <f t="shared" si="3"/>
        <v>0.025</v>
      </c>
      <c r="F120" s="1">
        <v>0.028</v>
      </c>
      <c r="G120" s="3">
        <v>0.004</v>
      </c>
      <c r="I120" s="1">
        <v>275</v>
      </c>
      <c r="K120" s="1">
        <v>152688</v>
      </c>
      <c r="L120" s="1">
        <v>292.2</v>
      </c>
      <c r="O120" s="1" t="s">
        <v>38</v>
      </c>
    </row>
    <row r="121" spans="1:15" ht="13.5">
      <c r="A121" s="1" t="str">
        <f t="shared" si="4"/>
        <v>D00022G2</v>
      </c>
      <c r="B121" s="3">
        <v>0.022</v>
      </c>
      <c r="C121" s="1" t="str">
        <f t="shared" si="6"/>
        <v>G2</v>
      </c>
      <c r="D121" s="1" t="str">
        <f>CONCATENATE(VLOOKUP($B121,DrahtB!$B$8:$C$115,2,FALSE),O121)</f>
        <v>R20I</v>
      </c>
      <c r="E121" s="3">
        <f t="shared" si="3"/>
        <v>0.027</v>
      </c>
      <c r="F121" s="1">
        <v>0.03</v>
      </c>
      <c r="G121" s="3">
        <v>0.005</v>
      </c>
      <c r="I121" s="1">
        <v>275</v>
      </c>
      <c r="K121" s="1">
        <v>137301</v>
      </c>
      <c r="L121" s="1">
        <v>265.4</v>
      </c>
      <c r="O121" s="1" t="s">
        <v>38</v>
      </c>
    </row>
    <row r="122" spans="1:12" ht="13.5">
      <c r="A122" s="1" t="str">
        <f t="shared" si="4"/>
        <v>D00023G2</v>
      </c>
      <c r="B122" s="3">
        <v>0.023</v>
      </c>
      <c r="C122" s="1" t="str">
        <f t="shared" si="6"/>
        <v>G2</v>
      </c>
      <c r="D122" s="1" t="str">
        <f>CONCATENATE(VLOOKUP($B122,DrahtB!$B$8:$C$115,2,FALSE),O122)</f>
        <v>R40</v>
      </c>
      <c r="E122" s="3">
        <f t="shared" si="3"/>
        <v>0.029</v>
      </c>
      <c r="F122" s="1">
        <v>0.031</v>
      </c>
      <c r="G122" s="3">
        <v>0.006000000000000002</v>
      </c>
      <c r="I122" s="1">
        <v>300</v>
      </c>
      <c r="K122" s="1">
        <v>128300</v>
      </c>
      <c r="L122" s="1">
        <v>244</v>
      </c>
    </row>
    <row r="123" spans="1:15" ht="13.5">
      <c r="A123" s="1" t="str">
        <f t="shared" si="4"/>
        <v>D00024G2</v>
      </c>
      <c r="B123" s="3">
        <v>0.024</v>
      </c>
      <c r="C123" s="1" t="str">
        <f t="shared" si="6"/>
        <v>G2</v>
      </c>
      <c r="D123" s="1" t="str">
        <f>CONCATENATE(VLOOKUP($B123,DrahtB!$B$8:$C$115,2,FALSE),O123)</f>
        <v>R40I</v>
      </c>
      <c r="E123" s="3">
        <f t="shared" si="3"/>
        <v>0.029</v>
      </c>
      <c r="F123" s="1">
        <v>0.032</v>
      </c>
      <c r="G123" s="3">
        <v>0.005</v>
      </c>
      <c r="I123" s="1">
        <v>300</v>
      </c>
      <c r="K123" s="1">
        <v>120156</v>
      </c>
      <c r="L123" s="1">
        <v>225.1</v>
      </c>
      <c r="O123" s="1" t="s">
        <v>38</v>
      </c>
    </row>
    <row r="124" spans="1:15" ht="13.5">
      <c r="A124" s="1" t="str">
        <f t="shared" si="4"/>
        <v>D00025G2</v>
      </c>
      <c r="B124" s="3">
        <v>0.025</v>
      </c>
      <c r="C124" s="1" t="str">
        <f t="shared" si="6"/>
        <v>G2</v>
      </c>
      <c r="D124" s="1" t="str">
        <f>CONCATENATE(VLOOKUP($B124,DrahtB!$B$8:$C$115,2,FALSE),O124)</f>
        <v>R20I</v>
      </c>
      <c r="E124" s="3">
        <f t="shared" si="3"/>
        <v>0.030000000000000002</v>
      </c>
      <c r="F124" s="1">
        <v>0.034</v>
      </c>
      <c r="G124" s="3">
        <v>0.005</v>
      </c>
      <c r="I124" s="1">
        <v>300</v>
      </c>
      <c r="K124" s="1">
        <v>106033</v>
      </c>
      <c r="L124" s="1">
        <v>205.4</v>
      </c>
      <c r="O124" s="1" t="s">
        <v>38</v>
      </c>
    </row>
    <row r="125" spans="1:15" ht="13.5">
      <c r="A125" s="1" t="str">
        <f t="shared" si="4"/>
        <v>D00027G2</v>
      </c>
      <c r="B125" s="3">
        <v>0.027</v>
      </c>
      <c r="C125" s="1" t="str">
        <f t="shared" si="6"/>
        <v>G2</v>
      </c>
      <c r="D125" s="1" t="str">
        <f>CONCATENATE(VLOOKUP($B125,DrahtB!$B$8:$C$115,2,FALSE),O125)</f>
        <v>R40I</v>
      </c>
      <c r="E125" s="3">
        <f t="shared" si="3"/>
        <v>0.032</v>
      </c>
      <c r="F125" s="1">
        <v>0.036</v>
      </c>
      <c r="G125" s="3">
        <v>0.005</v>
      </c>
      <c r="I125" s="1">
        <v>325</v>
      </c>
      <c r="K125" s="1">
        <v>94261</v>
      </c>
      <c r="L125" s="1">
        <v>177.6</v>
      </c>
      <c r="O125" s="1" t="s">
        <v>38</v>
      </c>
    </row>
    <row r="126" spans="1:15" ht="13.5">
      <c r="A126" s="1" t="str">
        <f t="shared" si="4"/>
        <v>D00028G2</v>
      </c>
      <c r="B126" s="3">
        <v>0.028</v>
      </c>
      <c r="C126" s="1" t="str">
        <f t="shared" si="6"/>
        <v>G2</v>
      </c>
      <c r="D126" s="1" t="str">
        <f>CONCATENATE(VLOOKUP($B126,DrahtB!$B$8:$C$115,2,FALSE),O126)</f>
        <v>R20I</v>
      </c>
      <c r="E126" s="3">
        <f t="shared" si="3"/>
        <v>0.034</v>
      </c>
      <c r="F126" s="1">
        <v>0.038</v>
      </c>
      <c r="G126" s="3">
        <v>0.006</v>
      </c>
      <c r="I126" s="1">
        <v>325</v>
      </c>
      <c r="K126" s="1">
        <v>86673</v>
      </c>
      <c r="L126" s="1">
        <v>164.7</v>
      </c>
      <c r="O126" s="1" t="s">
        <v>38</v>
      </c>
    </row>
    <row r="127" spans="1:15" ht="13.5">
      <c r="A127" s="1" t="str">
        <f t="shared" si="4"/>
        <v>D00030G2</v>
      </c>
      <c r="B127" s="3">
        <v>0.03</v>
      </c>
      <c r="C127" s="1" t="str">
        <f t="shared" si="6"/>
        <v>G2</v>
      </c>
      <c r="D127" s="1" t="str">
        <f>CONCATENATE(VLOOKUP($B127,DrahtB!$B$8:$C$115,2,FALSE),O127)</f>
        <v>R40I</v>
      </c>
      <c r="E127" s="3">
        <f t="shared" si="3"/>
        <v>0.036</v>
      </c>
      <c r="F127" s="1">
        <v>0.041</v>
      </c>
      <c r="G127" s="3">
        <v>0.006</v>
      </c>
      <c r="I127" s="1">
        <v>375</v>
      </c>
      <c r="K127" s="1">
        <v>74007</v>
      </c>
      <c r="L127" s="1">
        <v>142.8</v>
      </c>
      <c r="M127" s="1">
        <v>143000</v>
      </c>
      <c r="N127" s="1">
        <v>0.007</v>
      </c>
      <c r="O127" s="1" t="s">
        <v>38</v>
      </c>
    </row>
    <row r="128" spans="1:15" ht="13.5">
      <c r="A128" s="1" t="str">
        <f t="shared" si="4"/>
        <v>D00032G2</v>
      </c>
      <c r="B128" s="3">
        <v>0.032</v>
      </c>
      <c r="C128" s="1" t="str">
        <f t="shared" si="6"/>
        <v>G2</v>
      </c>
      <c r="D128" s="1" t="str">
        <f>CONCATENATE(VLOOKUP($B128,DrahtB!$B$8:$C$115,2,FALSE),O128)</f>
        <v>R20I</v>
      </c>
      <c r="E128" s="3">
        <f t="shared" si="3"/>
        <v>0.039</v>
      </c>
      <c r="F128" s="1">
        <v>0.043</v>
      </c>
      <c r="G128" s="3">
        <v>0.007</v>
      </c>
      <c r="I128" s="1">
        <v>375</v>
      </c>
      <c r="K128" s="1">
        <v>97046</v>
      </c>
      <c r="L128" s="1">
        <v>126.4</v>
      </c>
      <c r="M128" s="1">
        <v>127000</v>
      </c>
      <c r="N128" s="1">
        <v>0.0079</v>
      </c>
      <c r="O128" s="1" t="s">
        <v>38</v>
      </c>
    </row>
    <row r="129" spans="1:15" ht="13.5">
      <c r="A129" s="1" t="str">
        <f t="shared" si="4"/>
        <v>D00034G2</v>
      </c>
      <c r="B129" s="3">
        <v>0.034</v>
      </c>
      <c r="C129" s="1" t="str">
        <f t="shared" si="6"/>
        <v>G2</v>
      </c>
      <c r="D129" s="1" t="str">
        <f>CONCATENATE(VLOOKUP($B129,DrahtB!$B$8:$C$115,2,FALSE),O129)</f>
        <v>R40I</v>
      </c>
      <c r="E129" s="3">
        <f t="shared" si="3"/>
        <v>0.04</v>
      </c>
      <c r="F129" s="1">
        <v>0.046</v>
      </c>
      <c r="G129" s="3">
        <v>0.006</v>
      </c>
      <c r="I129" s="1">
        <v>425</v>
      </c>
      <c r="K129" s="1">
        <v>59644</v>
      </c>
      <c r="L129" s="1">
        <v>112.1</v>
      </c>
      <c r="M129" s="1">
        <v>111000</v>
      </c>
      <c r="N129" s="1">
        <v>0.009</v>
      </c>
      <c r="O129" s="1" t="s">
        <v>38</v>
      </c>
    </row>
    <row r="130" spans="1:15" ht="13.5">
      <c r="A130" s="1" t="str">
        <f t="shared" si="4"/>
        <v>D00036G2</v>
      </c>
      <c r="B130" s="3">
        <v>0.036</v>
      </c>
      <c r="C130" s="1" t="str">
        <f t="shared" si="6"/>
        <v>G2</v>
      </c>
      <c r="D130" s="1" t="str">
        <f>CONCATENATE(VLOOKUP($B130,DrahtB!$B$8:$C$115,2,FALSE),O130)</f>
        <v>R20I</v>
      </c>
      <c r="E130" s="3">
        <f t="shared" si="3"/>
        <v>0.044</v>
      </c>
      <c r="F130" s="1">
        <v>0.049</v>
      </c>
      <c r="G130" s="3">
        <v>0.008</v>
      </c>
      <c r="I130" s="1">
        <v>425</v>
      </c>
      <c r="K130" s="1">
        <v>52273</v>
      </c>
      <c r="L130" s="1">
        <v>99.57</v>
      </c>
      <c r="M130" s="1">
        <v>99000</v>
      </c>
      <c r="N130" s="1">
        <v>0.0101</v>
      </c>
      <c r="O130" s="1" t="s">
        <v>38</v>
      </c>
    </row>
    <row r="131" spans="1:15" ht="13.5">
      <c r="A131" s="1" t="str">
        <f t="shared" si="4"/>
        <v>D00038G2</v>
      </c>
      <c r="B131" s="3">
        <v>0.038</v>
      </c>
      <c r="C131" s="1" t="str">
        <f t="shared" si="6"/>
        <v>G2</v>
      </c>
      <c r="D131" s="1" t="str">
        <f>CONCATENATE(VLOOKUP($B131,DrahtB!$B$8:$C$115,2,FALSE),O131)</f>
        <v>R40I</v>
      </c>
      <c r="E131" s="3">
        <f t="shared" si="3"/>
        <v>0.046</v>
      </c>
      <c r="F131" s="1">
        <v>0.051</v>
      </c>
      <c r="G131" s="3">
        <v>0.008</v>
      </c>
      <c r="I131" s="1">
        <v>475</v>
      </c>
      <c r="K131" s="1">
        <v>48092</v>
      </c>
      <c r="L131" s="1">
        <v>89.87</v>
      </c>
      <c r="M131" s="1">
        <v>89300</v>
      </c>
      <c r="N131" s="1">
        <v>0.0112</v>
      </c>
      <c r="O131" s="1" t="s">
        <v>38</v>
      </c>
    </row>
    <row r="132" spans="1:15" ht="13.5">
      <c r="A132" s="1" t="str">
        <f t="shared" si="4"/>
        <v>D00040G2</v>
      </c>
      <c r="B132" s="3">
        <v>0.04</v>
      </c>
      <c r="C132" s="1" t="str">
        <f t="shared" si="6"/>
        <v>G2</v>
      </c>
      <c r="D132" s="1" t="str">
        <f>CONCATENATE(VLOOKUP($B132,DrahtB!$B$8:$C$115,2,FALSE),O132)</f>
        <v>R20I</v>
      </c>
      <c r="E132" s="3">
        <f aca="true" t="shared" si="7" ref="E132:E195">B132+G132+H132</f>
        <v>0.048</v>
      </c>
      <c r="F132" s="1">
        <v>0.054</v>
      </c>
      <c r="G132" s="3">
        <v>0.008</v>
      </c>
      <c r="I132" s="1">
        <v>475</v>
      </c>
      <c r="K132" s="1">
        <v>42703</v>
      </c>
      <c r="L132" s="1">
        <v>80.81</v>
      </c>
      <c r="M132" s="1">
        <v>80600</v>
      </c>
      <c r="N132" s="1">
        <v>0.0124</v>
      </c>
      <c r="O132" s="1" t="s">
        <v>38</v>
      </c>
    </row>
    <row r="133" spans="1:15" ht="13.5">
      <c r="A133" s="1" t="str">
        <f aca="true" t="shared" si="8" ref="A133:A196">CONCATENATE("D",SUBSTITUTE(TEXT(B133,"00,000"),",",""),C133)</f>
        <v>D00043G2</v>
      </c>
      <c r="B133" s="3">
        <v>0.043</v>
      </c>
      <c r="C133" s="1" t="str">
        <f t="shared" si="6"/>
        <v>G2</v>
      </c>
      <c r="D133" s="1" t="str">
        <f>CONCATENATE(VLOOKUP($B133,DrahtB!$B$8:$C$115,2,FALSE),O133)</f>
        <v>R40I</v>
      </c>
      <c r="E133" s="3">
        <f t="shared" si="7"/>
        <v>0.052</v>
      </c>
      <c r="F133" s="1">
        <v>0.058</v>
      </c>
      <c r="G133" s="3">
        <v>0.009</v>
      </c>
      <c r="I133" s="1">
        <v>550</v>
      </c>
      <c r="K133" s="1">
        <v>37487</v>
      </c>
      <c r="L133" s="1">
        <v>70.15</v>
      </c>
      <c r="M133" s="1">
        <v>69400</v>
      </c>
      <c r="N133" s="1">
        <v>0.0144</v>
      </c>
      <c r="O133" s="1" t="s">
        <v>38</v>
      </c>
    </row>
    <row r="134" spans="1:15" ht="13.5">
      <c r="A134" s="1" t="str">
        <f t="shared" si="8"/>
        <v>D00045G2</v>
      </c>
      <c r="B134" s="3">
        <v>0.045</v>
      </c>
      <c r="C134" s="1" t="str">
        <f t="shared" si="6"/>
        <v>G2</v>
      </c>
      <c r="D134" s="1" t="str">
        <f>CONCATENATE(VLOOKUP($B134,DrahtB!$B$8:$C$115,2,FALSE),O134)</f>
        <v>R20I</v>
      </c>
      <c r="E134" s="3">
        <f t="shared" si="7"/>
        <v>0.055</v>
      </c>
      <c r="F134" s="1">
        <v>0.061</v>
      </c>
      <c r="G134" s="3">
        <v>0.01</v>
      </c>
      <c r="I134" s="1">
        <v>550</v>
      </c>
      <c r="K134" s="1">
        <v>33741</v>
      </c>
      <c r="L134" s="1">
        <v>63.85</v>
      </c>
      <c r="M134" s="1">
        <v>63300</v>
      </c>
      <c r="N134" s="1">
        <v>0.0158</v>
      </c>
      <c r="O134" s="1" t="s">
        <v>38</v>
      </c>
    </row>
    <row r="135" spans="1:15" ht="13.5">
      <c r="A135" s="1" t="str">
        <f t="shared" si="8"/>
        <v>D00048G2</v>
      </c>
      <c r="B135" s="3">
        <v>0.048</v>
      </c>
      <c r="C135" s="1" t="str">
        <f t="shared" si="6"/>
        <v>G2</v>
      </c>
      <c r="D135" s="1" t="str">
        <f>CONCATENATE(VLOOKUP($B135,DrahtB!$B$8:$C$115,2,FALSE),O135)</f>
        <v>R40I</v>
      </c>
      <c r="E135" s="3">
        <f t="shared" si="7"/>
        <v>0.058</v>
      </c>
      <c r="F135" s="1">
        <v>0.065</v>
      </c>
      <c r="G135" s="3">
        <v>0.01</v>
      </c>
      <c r="I135" s="1">
        <v>600</v>
      </c>
      <c r="K135" s="1">
        <v>29560</v>
      </c>
      <c r="L135" s="1">
        <v>56.08</v>
      </c>
      <c r="M135" s="1">
        <v>55900</v>
      </c>
      <c r="N135" s="1">
        <v>0.0179</v>
      </c>
      <c r="O135" s="1" t="s">
        <v>38</v>
      </c>
    </row>
    <row r="136" spans="1:15" ht="13.5">
      <c r="A136" s="1" t="str">
        <f t="shared" si="8"/>
        <v>D00050G2</v>
      </c>
      <c r="B136" s="3">
        <v>0.05</v>
      </c>
      <c r="C136" s="1" t="str">
        <f t="shared" si="6"/>
        <v>G2</v>
      </c>
      <c r="D136" s="1" t="str">
        <f>CONCATENATE(VLOOKUP($B136,DrahtB!$B$8:$C$115,2,FALSE),O136)</f>
        <v>R20I</v>
      </c>
      <c r="E136" s="3">
        <f t="shared" si="7"/>
        <v>0.060000000000000005</v>
      </c>
      <c r="F136" s="1">
        <v>0.066</v>
      </c>
      <c r="G136" s="3">
        <v>0.01</v>
      </c>
      <c r="I136" s="1">
        <v>600</v>
      </c>
      <c r="K136" s="1">
        <v>28637</v>
      </c>
      <c r="L136" s="1">
        <v>52.26</v>
      </c>
      <c r="M136" s="1">
        <v>52100</v>
      </c>
      <c r="N136" s="1">
        <v>0.0192</v>
      </c>
      <c r="O136" s="1" t="s">
        <v>38</v>
      </c>
    </row>
    <row r="137" spans="1:15" ht="13.5">
      <c r="A137" s="1" t="str">
        <f t="shared" si="8"/>
        <v>D00053G2</v>
      </c>
      <c r="B137" s="3">
        <v>0.053</v>
      </c>
      <c r="C137" s="1" t="str">
        <f t="shared" si="6"/>
        <v>G2</v>
      </c>
      <c r="D137" s="1" t="str">
        <f>CONCATENATE(VLOOKUP($B137,DrahtB!$B$8:$C$115,2,FALSE),O137)</f>
        <v>R40I</v>
      </c>
      <c r="E137" s="3">
        <f t="shared" si="7"/>
        <v>0.064</v>
      </c>
      <c r="F137" s="1">
        <v>0.07</v>
      </c>
      <c r="G137" s="3">
        <v>0.011</v>
      </c>
      <c r="I137" s="1">
        <v>650</v>
      </c>
      <c r="K137" s="1">
        <v>25343</v>
      </c>
      <c r="L137" s="1">
        <v>46.45</v>
      </c>
      <c r="M137" s="1">
        <v>46300</v>
      </c>
      <c r="N137" s="1">
        <v>0.0216</v>
      </c>
      <c r="O137" s="1" t="s">
        <v>38</v>
      </c>
    </row>
    <row r="138" spans="1:15" ht="13.5">
      <c r="A138" s="1" t="str">
        <f t="shared" si="8"/>
        <v>D00056G2</v>
      </c>
      <c r="B138" s="3">
        <v>0.056</v>
      </c>
      <c r="C138" s="1" t="str">
        <f t="shared" si="6"/>
        <v>G2</v>
      </c>
      <c r="D138" s="1" t="str">
        <f>CONCATENATE(VLOOKUP($B138,DrahtB!$B$8:$C$115,2,FALSE),O138)</f>
        <v>R20I</v>
      </c>
      <c r="E138" s="3">
        <f t="shared" si="7"/>
        <v>0.067</v>
      </c>
      <c r="F138" s="1">
        <v>0.074</v>
      </c>
      <c r="G138" s="3">
        <v>0.011</v>
      </c>
      <c r="I138" s="1">
        <v>650</v>
      </c>
      <c r="K138" s="1">
        <v>22906</v>
      </c>
      <c r="L138" s="1">
        <v>41.69</v>
      </c>
      <c r="M138" s="1">
        <v>41500</v>
      </c>
      <c r="N138" s="1">
        <v>0.0241</v>
      </c>
      <c r="O138" s="1" t="s">
        <v>38</v>
      </c>
    </row>
    <row r="139" spans="1:15" ht="13.5">
      <c r="A139" s="1" t="str">
        <f t="shared" si="8"/>
        <v>D00060G2</v>
      </c>
      <c r="B139" s="3">
        <v>0.06</v>
      </c>
      <c r="C139" s="1" t="str">
        <f t="shared" si="6"/>
        <v>G2</v>
      </c>
      <c r="D139" s="1" t="str">
        <f>CONCATENATE(VLOOKUP($B139,DrahtB!$B$8:$C$115,2,FALSE),O139)</f>
        <v>R40I</v>
      </c>
      <c r="E139" s="3">
        <f t="shared" si="7"/>
        <v>0.072</v>
      </c>
      <c r="F139" s="1">
        <v>0.079</v>
      </c>
      <c r="G139" s="3">
        <v>0.012</v>
      </c>
      <c r="I139" s="1">
        <v>700</v>
      </c>
      <c r="K139" s="1">
        <v>19991</v>
      </c>
      <c r="L139" s="1">
        <v>36.33</v>
      </c>
      <c r="M139" s="1">
        <v>36100</v>
      </c>
      <c r="N139" s="1">
        <v>0.0277</v>
      </c>
      <c r="O139" s="1" t="s">
        <v>38</v>
      </c>
    </row>
    <row r="140" spans="1:15" ht="13.5">
      <c r="A140" s="1" t="str">
        <f t="shared" si="8"/>
        <v>D00063G2</v>
      </c>
      <c r="B140" s="3">
        <v>0.063</v>
      </c>
      <c r="C140" s="1" t="str">
        <f t="shared" si="6"/>
        <v>G2</v>
      </c>
      <c r="D140" s="1" t="str">
        <f>CONCATENATE(VLOOKUP($B140,DrahtB!$B$8:$C$115,2,FALSE),O140)</f>
        <v>R20I</v>
      </c>
      <c r="E140" s="3">
        <f t="shared" si="7"/>
        <v>0.075</v>
      </c>
      <c r="F140" s="1">
        <v>0.083</v>
      </c>
      <c r="G140" s="3">
        <v>0.012</v>
      </c>
      <c r="I140" s="1">
        <v>700</v>
      </c>
      <c r="K140" s="1">
        <v>18042</v>
      </c>
      <c r="L140" s="1">
        <v>32.92</v>
      </c>
      <c r="M140" s="1">
        <v>32800</v>
      </c>
      <c r="N140" s="1">
        <v>0.0305</v>
      </c>
      <c r="O140" s="1" t="s">
        <v>38</v>
      </c>
    </row>
    <row r="141" spans="1:15" ht="13.5">
      <c r="A141" s="1" t="str">
        <f t="shared" si="8"/>
        <v>D00067G2</v>
      </c>
      <c r="B141" s="3">
        <v>0.067</v>
      </c>
      <c r="C141" s="1" t="str">
        <f t="shared" si="6"/>
        <v>G2</v>
      </c>
      <c r="D141" s="1" t="str">
        <f>CONCATENATE(VLOOKUP($B141,DrahtB!$B$8:$C$115,2,FALSE),O141)</f>
        <v>R40I</v>
      </c>
      <c r="E141" s="3">
        <f t="shared" si="7"/>
        <v>0.079</v>
      </c>
      <c r="F141" s="1">
        <v>0.088</v>
      </c>
      <c r="G141" s="3">
        <v>0.012</v>
      </c>
      <c r="I141" s="1">
        <v>700</v>
      </c>
      <c r="K141" s="1">
        <v>16172</v>
      </c>
      <c r="L141" s="1">
        <v>29.19</v>
      </c>
      <c r="M141" s="1">
        <v>29100</v>
      </c>
      <c r="N141" s="1">
        <v>0.0344</v>
      </c>
      <c r="O141" s="1" t="s">
        <v>38</v>
      </c>
    </row>
    <row r="142" spans="1:12" ht="13.5">
      <c r="A142" s="1" t="str">
        <f t="shared" si="8"/>
        <v>D00070G2</v>
      </c>
      <c r="B142" s="3">
        <v>0.07</v>
      </c>
      <c r="C142" s="1" t="str">
        <f t="shared" si="6"/>
        <v>G2</v>
      </c>
      <c r="D142" s="1" t="str">
        <f>CONCATENATE(VLOOKUP($B142,DrahtB!$B$8:$C$115,2,FALSE),O142)</f>
        <v>R40</v>
      </c>
      <c r="E142" s="3">
        <f t="shared" si="7"/>
        <v>0.084</v>
      </c>
      <c r="F142" s="1">
        <v>0.09</v>
      </c>
      <c r="G142" s="3">
        <v>0.013999999999999999</v>
      </c>
      <c r="I142" s="1">
        <v>700</v>
      </c>
      <c r="K142" s="1">
        <v>15256</v>
      </c>
      <c r="L142" s="1">
        <v>26.91</v>
      </c>
    </row>
    <row r="143" spans="1:15" ht="13.5">
      <c r="A143" s="1" t="str">
        <f t="shared" si="8"/>
        <v>D00071G2</v>
      </c>
      <c r="B143" s="3">
        <v>0.071</v>
      </c>
      <c r="C143" s="1" t="str">
        <f t="shared" si="6"/>
        <v>G2</v>
      </c>
      <c r="D143" s="1" t="str">
        <f>CONCATENATE(VLOOKUP($B143,DrahtB!$B$8:$C$115,2,FALSE),O143)</f>
        <v>R20I</v>
      </c>
      <c r="E143" s="3">
        <f t="shared" si="7"/>
        <v>0.08299999999999999</v>
      </c>
      <c r="F143" s="1">
        <v>0.091</v>
      </c>
      <c r="G143" s="3">
        <v>0.012</v>
      </c>
      <c r="I143" s="1">
        <v>700</v>
      </c>
      <c r="K143" s="1">
        <v>14911</v>
      </c>
      <c r="L143" s="1">
        <v>26.19</v>
      </c>
      <c r="M143" s="1">
        <v>26100</v>
      </c>
      <c r="N143" s="1">
        <v>0.0383</v>
      </c>
      <c r="O143" s="1" t="s">
        <v>38</v>
      </c>
    </row>
    <row r="144" spans="1:15" ht="13.5">
      <c r="A144" s="1" t="str">
        <f t="shared" si="8"/>
        <v>D00075G2</v>
      </c>
      <c r="B144" s="3">
        <v>0.075</v>
      </c>
      <c r="C144" s="1" t="str">
        <f t="shared" si="6"/>
        <v>G2</v>
      </c>
      <c r="D144" s="1" t="str">
        <f>CONCATENATE(VLOOKUP($B144,DrahtB!$B$8:$C$115,2,FALSE),O144)</f>
        <v>R40I</v>
      </c>
      <c r="E144" s="3">
        <f t="shared" si="7"/>
        <v>0.089</v>
      </c>
      <c r="F144" s="1">
        <v>0.095</v>
      </c>
      <c r="G144" s="3">
        <v>0.014</v>
      </c>
      <c r="I144" s="1">
        <v>850</v>
      </c>
      <c r="K144" s="1">
        <v>13495</v>
      </c>
      <c r="L144" s="1">
        <v>23.52</v>
      </c>
      <c r="M144" s="1">
        <v>23500</v>
      </c>
      <c r="N144" s="1">
        <v>0.0425</v>
      </c>
      <c r="O144" s="1" t="s">
        <v>38</v>
      </c>
    </row>
    <row r="145" spans="1:15" ht="13.5">
      <c r="A145" s="1" t="str">
        <f t="shared" si="8"/>
        <v>D00080G2</v>
      </c>
      <c r="B145" s="3">
        <v>0.08</v>
      </c>
      <c r="C145" s="1" t="str">
        <f t="shared" si="6"/>
        <v>G2</v>
      </c>
      <c r="D145" s="1" t="str">
        <f>CONCATENATE(VLOOKUP($B145,DrahtB!$B$8:$C$115,2,FALSE),O145)</f>
        <v>R20I</v>
      </c>
      <c r="E145" s="3">
        <f t="shared" si="7"/>
        <v>0.094</v>
      </c>
      <c r="F145" s="1">
        <v>0.101</v>
      </c>
      <c r="G145" s="3">
        <v>0.014</v>
      </c>
      <c r="I145" s="1">
        <v>850</v>
      </c>
      <c r="K145" s="1">
        <v>12023</v>
      </c>
      <c r="L145" s="1">
        <v>20.73</v>
      </c>
      <c r="M145" s="1">
        <v>20700</v>
      </c>
      <c r="N145" s="1">
        <v>0.0483</v>
      </c>
      <c r="O145" s="1" t="s">
        <v>38</v>
      </c>
    </row>
    <row r="146" spans="1:15" ht="13.5">
      <c r="A146" s="1" t="str">
        <f t="shared" si="8"/>
        <v>D00085G2</v>
      </c>
      <c r="B146" s="3">
        <v>0.085</v>
      </c>
      <c r="C146" s="1" t="str">
        <f t="shared" si="6"/>
        <v>G2</v>
      </c>
      <c r="D146" s="1" t="str">
        <f>CONCATENATE(VLOOKUP($B146,DrahtB!$B$8:$C$115,2,FALSE),O146)</f>
        <v>R40I</v>
      </c>
      <c r="E146" s="3">
        <f t="shared" si="7"/>
        <v>0.1</v>
      </c>
      <c r="F146" s="1">
        <v>0.107</v>
      </c>
      <c r="G146" s="3">
        <v>0.015</v>
      </c>
      <c r="I146" s="1">
        <v>900</v>
      </c>
      <c r="K146" s="1">
        <v>10676</v>
      </c>
      <c r="L146" s="1">
        <v>18.37</v>
      </c>
      <c r="M146" s="1">
        <v>18300</v>
      </c>
      <c r="N146" s="1">
        <v>0.0545</v>
      </c>
      <c r="O146" s="1" t="s">
        <v>38</v>
      </c>
    </row>
    <row r="147" spans="1:15" ht="13.5">
      <c r="A147" s="1" t="str">
        <f t="shared" si="8"/>
        <v>D00090G2</v>
      </c>
      <c r="B147" s="3">
        <v>0.09</v>
      </c>
      <c r="C147" s="1" t="str">
        <f t="shared" si="6"/>
        <v>G2</v>
      </c>
      <c r="D147" s="1" t="str">
        <f>CONCATENATE(VLOOKUP($B147,DrahtB!$B$8:$C$115,2,FALSE),O147)</f>
        <v>R20I</v>
      </c>
      <c r="E147" s="3">
        <f t="shared" si="7"/>
        <v>0.105</v>
      </c>
      <c r="F147" s="1">
        <v>0.113</v>
      </c>
      <c r="G147" s="3">
        <v>0.015</v>
      </c>
      <c r="I147" s="1">
        <v>900</v>
      </c>
      <c r="K147" s="1">
        <v>9630</v>
      </c>
      <c r="L147" s="1">
        <v>16.43</v>
      </c>
      <c r="M147" s="1">
        <v>16400</v>
      </c>
      <c r="N147" s="1">
        <v>0.061</v>
      </c>
      <c r="O147" s="1" t="s">
        <v>38</v>
      </c>
    </row>
    <row r="148" spans="1:15" ht="13.5">
      <c r="A148" s="1" t="str">
        <f t="shared" si="8"/>
        <v>D00095G2</v>
      </c>
      <c r="B148" s="3">
        <v>0.095</v>
      </c>
      <c r="C148" s="1" t="str">
        <f t="shared" si="6"/>
        <v>G2</v>
      </c>
      <c r="D148" s="1" t="str">
        <f>CONCATENATE(VLOOKUP($B148,DrahtB!$B$8:$C$115,2,FALSE),O148)</f>
        <v>R40I</v>
      </c>
      <c r="E148" s="3">
        <f t="shared" si="7"/>
        <v>0.111</v>
      </c>
      <c r="F148" s="1">
        <v>0.119</v>
      </c>
      <c r="G148" s="3">
        <v>0.016</v>
      </c>
      <c r="I148" s="1">
        <v>950</v>
      </c>
      <c r="K148" s="1">
        <v>8656</v>
      </c>
      <c r="L148" s="1">
        <v>14.75</v>
      </c>
      <c r="M148" s="1">
        <v>14700</v>
      </c>
      <c r="N148" s="1">
        <v>0.0679</v>
      </c>
      <c r="O148" s="1" t="s">
        <v>38</v>
      </c>
    </row>
    <row r="149" spans="1:15" ht="13.5">
      <c r="A149" s="1" t="str">
        <f t="shared" si="8"/>
        <v>D00100G2</v>
      </c>
      <c r="B149" s="3">
        <v>0.1</v>
      </c>
      <c r="C149" s="1" t="str">
        <f t="shared" si="6"/>
        <v>G2</v>
      </c>
      <c r="D149" s="1" t="str">
        <f>CONCATENATE(VLOOKUP($B149,DrahtB!$B$8:$C$115,2,FALSE),O149)</f>
        <v>R20I</v>
      </c>
      <c r="E149" s="3">
        <f t="shared" si="7"/>
        <v>0.116</v>
      </c>
      <c r="F149" s="1">
        <v>0.125</v>
      </c>
      <c r="G149" s="3">
        <v>0.016</v>
      </c>
      <c r="I149" s="1">
        <v>950</v>
      </c>
      <c r="K149" s="1">
        <v>7822</v>
      </c>
      <c r="L149" s="1">
        <v>13.31</v>
      </c>
      <c r="M149" s="1">
        <v>13300</v>
      </c>
      <c r="N149" s="1">
        <v>0.0752</v>
      </c>
      <c r="O149" s="1" t="s">
        <v>38</v>
      </c>
    </row>
    <row r="150" spans="1:15" ht="13.5">
      <c r="A150" s="1" t="str">
        <f t="shared" si="8"/>
        <v>D00106G2</v>
      </c>
      <c r="B150" s="3">
        <v>0.106</v>
      </c>
      <c r="C150" s="1" t="str">
        <f t="shared" si="6"/>
        <v>G2</v>
      </c>
      <c r="D150" s="1" t="str">
        <f>CONCATENATE(VLOOKUP($B150,DrahtB!$B$8:$C$115,2,FALSE),O150)</f>
        <v>R40I</v>
      </c>
      <c r="E150" s="3">
        <f t="shared" si="7"/>
        <v>0.123</v>
      </c>
      <c r="F150" s="1">
        <v>0.132</v>
      </c>
      <c r="G150" s="3">
        <v>0.017</v>
      </c>
      <c r="I150" s="1">
        <v>2700</v>
      </c>
      <c r="J150" s="1">
        <v>2000</v>
      </c>
      <c r="K150" s="1">
        <v>7048</v>
      </c>
      <c r="L150" s="1">
        <v>11.88</v>
      </c>
      <c r="M150" s="1">
        <v>11800</v>
      </c>
      <c r="N150" s="1">
        <v>0.0844</v>
      </c>
      <c r="O150" s="1" t="s">
        <v>38</v>
      </c>
    </row>
    <row r="151" spans="1:12" ht="13.5">
      <c r="A151" s="1" t="str">
        <f t="shared" si="8"/>
        <v>D00110G2</v>
      </c>
      <c r="B151" s="3">
        <v>0.11</v>
      </c>
      <c r="C151" s="1" t="str">
        <f t="shared" si="6"/>
        <v>G2</v>
      </c>
      <c r="D151" s="1" t="str">
        <f>CONCATENATE(VLOOKUP($B151,DrahtB!$B$8:$C$115,2,FALSE),O151)</f>
        <v>R40</v>
      </c>
      <c r="E151" s="3">
        <f t="shared" si="7"/>
        <v>0.129</v>
      </c>
      <c r="F151" s="1">
        <v>0.137</v>
      </c>
      <c r="G151" s="3">
        <v>0.019000000000000003</v>
      </c>
      <c r="I151" s="1">
        <v>2700</v>
      </c>
      <c r="J151" s="1">
        <v>2000</v>
      </c>
      <c r="K151" s="1">
        <v>6528</v>
      </c>
      <c r="L151" s="1">
        <v>11.03</v>
      </c>
    </row>
    <row r="152" spans="1:15" ht="13.5">
      <c r="A152" s="1" t="str">
        <f t="shared" si="8"/>
        <v>D00112G2</v>
      </c>
      <c r="B152" s="3">
        <v>0.112</v>
      </c>
      <c r="C152" s="1" t="str">
        <f t="shared" si="6"/>
        <v>G2</v>
      </c>
      <c r="D152" s="1" t="str">
        <f>CONCATENATE(VLOOKUP($B152,DrahtB!$B$8:$C$115,2,FALSE),O152)</f>
        <v>R20I</v>
      </c>
      <c r="E152" s="3">
        <f t="shared" si="7"/>
        <v>0.129</v>
      </c>
      <c r="F152" s="1">
        <v>0.139</v>
      </c>
      <c r="G152" s="3">
        <v>0.017</v>
      </c>
      <c r="I152" s="1">
        <v>2700</v>
      </c>
      <c r="J152" s="1">
        <v>2000</v>
      </c>
      <c r="K152" s="1">
        <v>6336</v>
      </c>
      <c r="L152" s="1">
        <v>10.65</v>
      </c>
      <c r="M152" s="1">
        <v>10600</v>
      </c>
      <c r="N152" s="1">
        <v>0.0941</v>
      </c>
      <c r="O152" s="1" t="s">
        <v>38</v>
      </c>
    </row>
    <row r="153" spans="1:15" ht="13.5">
      <c r="A153" s="1" t="str">
        <f t="shared" si="8"/>
        <v>D00118G2</v>
      </c>
      <c r="B153" s="3">
        <v>0.118</v>
      </c>
      <c r="C153" s="1" t="str">
        <f t="shared" si="6"/>
        <v>G2</v>
      </c>
      <c r="D153" s="1" t="str">
        <f>CONCATENATE(VLOOKUP($B153,DrahtB!$B$8:$C$115,2,FALSE),O153)</f>
        <v>R40I</v>
      </c>
      <c r="E153" s="3">
        <f t="shared" si="7"/>
        <v>0.13699999999999998</v>
      </c>
      <c r="F153" s="1">
        <v>0.145</v>
      </c>
      <c r="G153" s="3">
        <v>0.019</v>
      </c>
      <c r="I153" s="1">
        <v>2800</v>
      </c>
      <c r="J153" s="1">
        <v>2100</v>
      </c>
      <c r="K153" s="1">
        <v>5808</v>
      </c>
      <c r="L153" s="1">
        <v>9.626</v>
      </c>
      <c r="M153" s="1">
        <v>9620</v>
      </c>
      <c r="N153" s="1">
        <v>0.104</v>
      </c>
      <c r="O153" s="1" t="s">
        <v>38</v>
      </c>
    </row>
    <row r="154" spans="1:12" ht="13.5">
      <c r="A154" s="1" t="str">
        <f t="shared" si="8"/>
        <v>D00120G2</v>
      </c>
      <c r="B154" s="3">
        <v>0.12</v>
      </c>
      <c r="C154" s="1" t="str">
        <f t="shared" si="6"/>
        <v>G2</v>
      </c>
      <c r="D154" s="1" t="str">
        <f>CONCATENATE(VLOOKUP($B154,DrahtB!$B$8:$C$115,2,FALSE),O154)</f>
        <v>R40</v>
      </c>
      <c r="E154" s="3">
        <f t="shared" si="7"/>
        <v>0.139</v>
      </c>
      <c r="F154" s="1">
        <v>0.148</v>
      </c>
      <c r="G154" s="3">
        <v>0.019000000000000017</v>
      </c>
      <c r="I154" s="1">
        <v>2800</v>
      </c>
      <c r="J154" s="1">
        <v>2100</v>
      </c>
      <c r="K154" s="1">
        <v>5607</v>
      </c>
      <c r="L154" s="1">
        <v>9.305</v>
      </c>
    </row>
    <row r="155" spans="1:15" ht="13.5">
      <c r="A155" s="1" t="str">
        <f t="shared" si="8"/>
        <v>D00125G2</v>
      </c>
      <c r="B155" s="3">
        <v>0.125</v>
      </c>
      <c r="C155" s="1" t="str">
        <f t="shared" si="6"/>
        <v>G2</v>
      </c>
      <c r="D155" s="1" t="str">
        <f>CONCATENATE(VLOOKUP($B155,DrahtB!$B$8:$C$115,2,FALSE),O155)</f>
        <v>R20I</v>
      </c>
      <c r="E155" s="3">
        <f t="shared" si="7"/>
        <v>0.144</v>
      </c>
      <c r="F155" s="1">
        <v>0.154</v>
      </c>
      <c r="G155" s="3">
        <v>0.019</v>
      </c>
      <c r="I155" s="1">
        <v>2800</v>
      </c>
      <c r="J155" s="1">
        <v>2100</v>
      </c>
      <c r="K155" s="1">
        <v>5166</v>
      </c>
      <c r="L155" s="1">
        <v>8.575</v>
      </c>
      <c r="M155" s="1">
        <v>8500</v>
      </c>
      <c r="N155" s="1">
        <v>0.117</v>
      </c>
      <c r="O155" s="1" t="s">
        <v>38</v>
      </c>
    </row>
    <row r="156" spans="1:12" ht="13.5">
      <c r="A156" s="1" t="str">
        <f t="shared" si="8"/>
        <v>D00130G2</v>
      </c>
      <c r="B156" s="3">
        <v>0.13</v>
      </c>
      <c r="C156" s="1" t="str">
        <f t="shared" si="6"/>
        <v>G2</v>
      </c>
      <c r="D156" s="1" t="str">
        <f>CONCATENATE(VLOOKUP($B156,DrahtB!$B$8:$C$115,2,FALSE),O156)</f>
        <v>R40</v>
      </c>
      <c r="E156" s="3">
        <f t="shared" si="7"/>
        <v>0.151</v>
      </c>
      <c r="F156" s="1">
        <v>0.16</v>
      </c>
      <c r="G156" s="3">
        <v>0.02099999999999999</v>
      </c>
      <c r="I156" s="1">
        <v>3000</v>
      </c>
      <c r="J156" s="1">
        <v>2300</v>
      </c>
      <c r="K156" s="1">
        <v>4775</v>
      </c>
      <c r="L156" s="1">
        <v>7.928</v>
      </c>
    </row>
    <row r="157" spans="1:15" ht="13.5">
      <c r="A157" s="1" t="str">
        <f t="shared" si="8"/>
        <v>D00132G2</v>
      </c>
      <c r="B157" s="3">
        <v>0.132</v>
      </c>
      <c r="C157" s="1" t="str">
        <f t="shared" si="6"/>
        <v>G2</v>
      </c>
      <c r="D157" s="1" t="str">
        <f>CONCATENATE(VLOOKUP($B157,DrahtB!$B$8:$C$115,2,FALSE),O157)</f>
        <v>R40I</v>
      </c>
      <c r="E157" s="3">
        <f t="shared" si="7"/>
        <v>0.153</v>
      </c>
      <c r="F157" s="1">
        <v>0.162</v>
      </c>
      <c r="G157" s="3">
        <v>0.021</v>
      </c>
      <c r="I157" s="1">
        <v>3000</v>
      </c>
      <c r="J157" s="1">
        <v>2300</v>
      </c>
      <c r="K157" s="1">
        <v>4655</v>
      </c>
      <c r="L157" s="1">
        <v>7.697</v>
      </c>
      <c r="M157" s="1">
        <v>7690</v>
      </c>
      <c r="N157" s="1">
        <v>0.13</v>
      </c>
      <c r="O157" s="1" t="s">
        <v>38</v>
      </c>
    </row>
    <row r="158" spans="1:15" ht="13.5">
      <c r="A158" s="1" t="str">
        <f t="shared" si="8"/>
        <v>D00140G2</v>
      </c>
      <c r="B158" s="3">
        <v>0.14</v>
      </c>
      <c r="C158" s="1" t="str">
        <f t="shared" si="6"/>
        <v>G2</v>
      </c>
      <c r="D158" s="1" t="str">
        <f>CONCATENATE(VLOOKUP($B158,DrahtB!$B$8:$C$115,2,FALSE),O158)</f>
        <v>R20I</v>
      </c>
      <c r="E158" s="3">
        <f t="shared" si="7"/>
        <v>0.161</v>
      </c>
      <c r="F158" s="1">
        <v>0.171</v>
      </c>
      <c r="G158" s="3">
        <v>0.021</v>
      </c>
      <c r="I158" s="1">
        <v>3000</v>
      </c>
      <c r="J158" s="1">
        <v>2300</v>
      </c>
      <c r="K158" s="1">
        <v>4190</v>
      </c>
      <c r="L158" s="1">
        <v>6.86</v>
      </c>
      <c r="M158" s="1">
        <v>6850</v>
      </c>
      <c r="N158" s="1">
        <v>0.146</v>
      </c>
      <c r="O158" s="1" t="s">
        <v>38</v>
      </c>
    </row>
    <row r="159" spans="1:15" ht="13.5">
      <c r="A159" s="1" t="str">
        <f t="shared" si="8"/>
        <v>D00150G2</v>
      </c>
      <c r="B159" s="3">
        <v>0.15</v>
      </c>
      <c r="C159" s="1" t="str">
        <f t="shared" si="6"/>
        <v>G2</v>
      </c>
      <c r="D159" s="1" t="str">
        <f>CONCATENATE(VLOOKUP($B159,DrahtB!$B$8:$C$115,2,FALSE),O159)</f>
        <v>R40I</v>
      </c>
      <c r="E159" s="3">
        <f t="shared" si="7"/>
        <v>0.173</v>
      </c>
      <c r="F159" s="1">
        <v>0.182</v>
      </c>
      <c r="G159" s="3">
        <v>0.023</v>
      </c>
      <c r="I159" s="1">
        <v>3200</v>
      </c>
      <c r="J159" s="1">
        <v>2400</v>
      </c>
      <c r="K159" s="1">
        <v>3686</v>
      </c>
      <c r="L159" s="1">
        <v>5.987</v>
      </c>
      <c r="M159" s="1">
        <v>5990</v>
      </c>
      <c r="N159" s="1">
        <v>0.167</v>
      </c>
      <c r="O159" s="1" t="s">
        <v>38</v>
      </c>
    </row>
    <row r="160" spans="1:15" ht="13.5">
      <c r="A160" s="1" t="str">
        <f t="shared" si="8"/>
        <v>D00160G2</v>
      </c>
      <c r="B160" s="3">
        <v>0.16</v>
      </c>
      <c r="C160" s="1" t="str">
        <f t="shared" si="6"/>
        <v>G2</v>
      </c>
      <c r="D160" s="1" t="str">
        <f>CONCATENATE(VLOOKUP($B160,DrahtB!$B$8:$C$115,2,FALSE),O160)</f>
        <v>R20I</v>
      </c>
      <c r="E160" s="3">
        <f t="shared" si="7"/>
        <v>0.183</v>
      </c>
      <c r="F160" s="1">
        <v>0.194</v>
      </c>
      <c r="G160" s="3">
        <v>0.023</v>
      </c>
      <c r="I160" s="1">
        <v>3200</v>
      </c>
      <c r="J160" s="1">
        <v>2400</v>
      </c>
      <c r="K160" s="1">
        <v>3250</v>
      </c>
      <c r="L160" s="1">
        <v>5.265</v>
      </c>
      <c r="M160" s="1">
        <v>5260</v>
      </c>
      <c r="N160" s="1">
        <v>0.19</v>
      </c>
      <c r="O160" s="1" t="s">
        <v>38</v>
      </c>
    </row>
    <row r="161" spans="1:15" ht="13.5">
      <c r="A161" s="1" t="str">
        <f t="shared" si="8"/>
        <v>D00170G2</v>
      </c>
      <c r="B161" s="3">
        <v>0.17</v>
      </c>
      <c r="C161" s="1" t="str">
        <f t="shared" si="6"/>
        <v>G2</v>
      </c>
      <c r="D161" s="1" t="str">
        <f>CONCATENATE(VLOOKUP($B161,DrahtB!$B$8:$C$115,2,FALSE),O161)</f>
        <v>R40I</v>
      </c>
      <c r="E161" s="3">
        <f t="shared" si="7"/>
        <v>0.195</v>
      </c>
      <c r="F161" s="1">
        <v>0.205</v>
      </c>
      <c r="G161" s="3">
        <v>0.025</v>
      </c>
      <c r="I161" s="1">
        <v>3300</v>
      </c>
      <c r="J161" s="1">
        <v>2500</v>
      </c>
      <c r="K161" s="1">
        <v>2887</v>
      </c>
      <c r="L161" s="1">
        <v>4.667</v>
      </c>
      <c r="M161" s="1">
        <v>4670</v>
      </c>
      <c r="N161" s="1">
        <v>0.214</v>
      </c>
      <c r="O161" s="1" t="s">
        <v>38</v>
      </c>
    </row>
    <row r="162" spans="1:15" ht="13.5">
      <c r="A162" s="1" t="str">
        <f t="shared" si="8"/>
        <v>D00180G2</v>
      </c>
      <c r="B162" s="3">
        <v>0.18</v>
      </c>
      <c r="C162" s="1" t="str">
        <f t="shared" si="6"/>
        <v>G2</v>
      </c>
      <c r="D162" s="1" t="str">
        <f>CONCATENATE(VLOOKUP($B162,DrahtB!$B$8:$C$115,2,FALSE),O162)</f>
        <v>R20I</v>
      </c>
      <c r="E162" s="3">
        <f t="shared" si="7"/>
        <v>0.205</v>
      </c>
      <c r="F162" s="1">
        <v>0.217</v>
      </c>
      <c r="G162" s="3">
        <v>0.025</v>
      </c>
      <c r="I162" s="1">
        <v>3300</v>
      </c>
      <c r="J162" s="1">
        <v>2500</v>
      </c>
      <c r="K162" s="1">
        <v>2594</v>
      </c>
      <c r="L162" s="1">
        <v>4.168</v>
      </c>
      <c r="M162" s="1">
        <v>4170</v>
      </c>
      <c r="N162" s="1">
        <v>0.24</v>
      </c>
      <c r="O162" s="1" t="s">
        <v>38</v>
      </c>
    </row>
    <row r="163" spans="1:15" ht="13.5">
      <c r="A163" s="1" t="str">
        <f t="shared" si="8"/>
        <v>D00190G2</v>
      </c>
      <c r="B163" s="3">
        <v>0.19</v>
      </c>
      <c r="C163" s="1" t="str">
        <f t="shared" si="6"/>
        <v>G2</v>
      </c>
      <c r="D163" s="1" t="str">
        <f>CONCATENATE(VLOOKUP($B163,DrahtB!$B$8:$C$115,2,FALSE),O163)</f>
        <v>R40I</v>
      </c>
      <c r="E163" s="3">
        <f t="shared" si="7"/>
        <v>0.217</v>
      </c>
      <c r="F163" s="1">
        <v>0.228</v>
      </c>
      <c r="G163" s="3">
        <v>0.027</v>
      </c>
      <c r="I163" s="1">
        <v>3500</v>
      </c>
      <c r="J163" s="1">
        <v>2600</v>
      </c>
      <c r="K163" s="1">
        <v>2332</v>
      </c>
      <c r="L163" s="1">
        <v>3.743</v>
      </c>
      <c r="M163" s="1">
        <v>3740</v>
      </c>
      <c r="N163" s="1">
        <v>0.267</v>
      </c>
      <c r="O163" s="1" t="s">
        <v>38</v>
      </c>
    </row>
    <row r="164" spans="1:15" ht="13.5">
      <c r="A164" s="1" t="str">
        <f t="shared" si="8"/>
        <v>D00200G2</v>
      </c>
      <c r="B164" s="3">
        <v>0.2</v>
      </c>
      <c r="C164" s="1" t="str">
        <f t="shared" si="6"/>
        <v>G2</v>
      </c>
      <c r="D164" s="1" t="str">
        <f>CONCATENATE(VLOOKUP($B164,DrahtB!$B$8:$C$115,2,FALSE),O164)</f>
        <v>R20I</v>
      </c>
      <c r="E164" s="3">
        <f t="shared" si="7"/>
        <v>0.227</v>
      </c>
      <c r="F164" s="1">
        <v>0.239</v>
      </c>
      <c r="G164" s="3">
        <v>0.027</v>
      </c>
      <c r="I164" s="1">
        <v>3500</v>
      </c>
      <c r="J164" s="1">
        <v>2600</v>
      </c>
      <c r="K164" s="1">
        <v>2127</v>
      </c>
      <c r="L164" s="1">
        <v>3.384</v>
      </c>
      <c r="M164" s="1">
        <v>3380</v>
      </c>
      <c r="N164" s="1">
        <v>0.296</v>
      </c>
      <c r="O164" s="1" t="s">
        <v>38</v>
      </c>
    </row>
    <row r="165" spans="1:15" ht="13.5">
      <c r="A165" s="1" t="str">
        <f t="shared" si="8"/>
        <v>D00212G2</v>
      </c>
      <c r="B165" s="3">
        <v>0.212</v>
      </c>
      <c r="C165" s="1" t="str">
        <f t="shared" si="6"/>
        <v>G2</v>
      </c>
      <c r="D165" s="1" t="str">
        <f>CONCATENATE(VLOOKUP($B165,DrahtB!$B$8:$C$115,2,FALSE),O165)</f>
        <v>R40I</v>
      </c>
      <c r="E165" s="3">
        <f t="shared" si="7"/>
        <v>0.241</v>
      </c>
      <c r="F165" s="1">
        <v>0.254</v>
      </c>
      <c r="G165" s="3">
        <v>0.029</v>
      </c>
      <c r="I165" s="1">
        <v>3700</v>
      </c>
      <c r="J165" s="1">
        <v>2800</v>
      </c>
      <c r="K165" s="1">
        <v>1885</v>
      </c>
      <c r="L165" s="1">
        <v>3.01</v>
      </c>
      <c r="M165" s="1">
        <v>3000</v>
      </c>
      <c r="N165" s="1">
        <v>0.333</v>
      </c>
      <c r="O165" s="1" t="s">
        <v>38</v>
      </c>
    </row>
    <row r="166" spans="1:15" ht="13.5">
      <c r="A166" s="1" t="str">
        <f t="shared" si="8"/>
        <v>D00224G2</v>
      </c>
      <c r="B166" s="3">
        <v>0.224</v>
      </c>
      <c r="C166" s="1" t="str">
        <f t="shared" si="6"/>
        <v>G2</v>
      </c>
      <c r="D166" s="1" t="str">
        <f>CONCATENATE(VLOOKUP($B166,DrahtB!$B$8:$C$115,2,FALSE),O166)</f>
        <v>R20I</v>
      </c>
      <c r="E166" s="3">
        <f t="shared" si="7"/>
        <v>0.253</v>
      </c>
      <c r="F166" s="1">
        <v>0.266</v>
      </c>
      <c r="G166" s="3">
        <v>0.029</v>
      </c>
      <c r="I166" s="1">
        <v>3700</v>
      </c>
      <c r="J166" s="1">
        <v>2800</v>
      </c>
      <c r="K166" s="1">
        <v>1715</v>
      </c>
      <c r="L166" s="1">
        <v>2.704</v>
      </c>
      <c r="M166" s="1">
        <v>2700</v>
      </c>
      <c r="N166" s="1">
        <v>0.37</v>
      </c>
      <c r="O166" s="1" t="s">
        <v>38</v>
      </c>
    </row>
    <row r="167" spans="1:15" ht="13.5">
      <c r="A167" s="1" t="str">
        <f t="shared" si="8"/>
        <v>D00236G2</v>
      </c>
      <c r="B167" s="3">
        <v>0.236</v>
      </c>
      <c r="C167" s="1" t="str">
        <f t="shared" si="6"/>
        <v>G2</v>
      </c>
      <c r="D167" s="1" t="str">
        <f>CONCATENATE(VLOOKUP($B167,DrahtB!$B$8:$C$115,2,FALSE),O167)</f>
        <v>R40I</v>
      </c>
      <c r="E167" s="3">
        <f t="shared" si="7"/>
        <v>0.268</v>
      </c>
      <c r="F167" s="1">
        <v>0.283</v>
      </c>
      <c r="G167" s="3">
        <v>0.032</v>
      </c>
      <c r="I167" s="1">
        <v>3900</v>
      </c>
      <c r="J167" s="1">
        <v>2900</v>
      </c>
      <c r="K167" s="1">
        <v>1521</v>
      </c>
      <c r="L167" s="1">
        <v>2.429</v>
      </c>
      <c r="M167" s="1">
        <v>2430</v>
      </c>
      <c r="N167" s="1">
        <v>0.412</v>
      </c>
      <c r="O167" s="1" t="s">
        <v>38</v>
      </c>
    </row>
    <row r="168" spans="1:15" ht="13.5">
      <c r="A168" s="1" t="str">
        <f t="shared" si="8"/>
        <v>D00250G2</v>
      </c>
      <c r="B168" s="3">
        <v>0.25</v>
      </c>
      <c r="C168" s="1" t="str">
        <f t="shared" si="6"/>
        <v>G2</v>
      </c>
      <c r="D168" s="1" t="str">
        <f>CONCATENATE(VLOOKUP($B168,DrahtB!$B$8:$C$115,2,FALSE),O168)</f>
        <v>R20I</v>
      </c>
      <c r="E168" s="3">
        <f t="shared" si="7"/>
        <v>0.28200000000000003</v>
      </c>
      <c r="F168" s="1">
        <v>0.297</v>
      </c>
      <c r="G168" s="3">
        <v>0.032</v>
      </c>
      <c r="I168" s="1">
        <v>3900</v>
      </c>
      <c r="J168" s="1">
        <v>2900</v>
      </c>
      <c r="K168" s="1">
        <v>1378</v>
      </c>
      <c r="L168" s="1">
        <v>2.171</v>
      </c>
      <c r="M168" s="1">
        <v>2170</v>
      </c>
      <c r="N168" s="1">
        <v>0.461</v>
      </c>
      <c r="O168" s="1" t="s">
        <v>38</v>
      </c>
    </row>
    <row r="169" spans="1:15" ht="13.5">
      <c r="A169" s="1" t="str">
        <f t="shared" si="8"/>
        <v>D00265G2</v>
      </c>
      <c r="B169" s="3">
        <v>0.265</v>
      </c>
      <c r="C169" s="1" t="str">
        <f t="shared" si="6"/>
        <v>G2</v>
      </c>
      <c r="D169" s="1" t="str">
        <f>CONCATENATE(VLOOKUP($B169,DrahtB!$B$8:$C$115,2,FALSE),O169)</f>
        <v>R40I</v>
      </c>
      <c r="E169" s="3">
        <f t="shared" si="7"/>
        <v>0.29800000000000004</v>
      </c>
      <c r="F169" s="1">
        <v>0.314</v>
      </c>
      <c r="G169" s="3">
        <v>0.033</v>
      </c>
      <c r="I169" s="1">
        <v>4000</v>
      </c>
      <c r="J169" s="1">
        <v>3000</v>
      </c>
      <c r="K169" s="1">
        <v>1233</v>
      </c>
      <c r="L169" s="1">
        <v>1.934</v>
      </c>
      <c r="M169" s="1">
        <v>1930</v>
      </c>
      <c r="N169" s="1">
        <v>0.518</v>
      </c>
      <c r="O169" s="1" t="s">
        <v>38</v>
      </c>
    </row>
    <row r="170" spans="1:15" ht="13.5">
      <c r="A170" s="1" t="str">
        <f t="shared" si="8"/>
        <v>D00280G2</v>
      </c>
      <c r="B170" s="3">
        <v>0.28</v>
      </c>
      <c r="C170" s="1" t="str">
        <f t="shared" si="6"/>
        <v>G2</v>
      </c>
      <c r="D170" s="1" t="str">
        <f>CONCATENATE(VLOOKUP($B170,DrahtB!$B$8:$C$115,2,FALSE),O170)</f>
        <v>R20I</v>
      </c>
      <c r="E170" s="3">
        <f t="shared" si="7"/>
        <v>0.31300000000000006</v>
      </c>
      <c r="F170" s="1">
        <v>0.329</v>
      </c>
      <c r="G170" s="3">
        <v>0.033</v>
      </c>
      <c r="I170" s="1">
        <v>4000</v>
      </c>
      <c r="J170" s="1">
        <v>3000</v>
      </c>
      <c r="K170" s="1">
        <v>1121</v>
      </c>
      <c r="L170" s="1">
        <v>1.737</v>
      </c>
      <c r="M170" s="1">
        <v>1740</v>
      </c>
      <c r="N170" s="1">
        <v>0.576</v>
      </c>
      <c r="O170" s="1" t="s">
        <v>38</v>
      </c>
    </row>
    <row r="171" spans="1:15" ht="13.5">
      <c r="A171" s="1" t="str">
        <f t="shared" si="8"/>
        <v>D00300G2</v>
      </c>
      <c r="B171" s="3">
        <v>0.3</v>
      </c>
      <c r="C171" s="1" t="str">
        <f t="shared" si="6"/>
        <v>G2</v>
      </c>
      <c r="D171" s="1" t="str">
        <f>CONCATENATE(VLOOKUP($B171,DrahtB!$B$8:$C$115,2,FALSE),O171)</f>
        <v>R40I</v>
      </c>
      <c r="E171" s="3">
        <f t="shared" si="7"/>
        <v>0.33499999999999996</v>
      </c>
      <c r="F171" s="1">
        <v>0.352</v>
      </c>
      <c r="G171" s="3">
        <v>0.035</v>
      </c>
      <c r="I171" s="1">
        <v>4100</v>
      </c>
      <c r="J171" s="1">
        <v>3100</v>
      </c>
      <c r="K171" s="1">
        <v>979</v>
      </c>
      <c r="L171" s="1">
        <v>1.514</v>
      </c>
      <c r="M171" s="1">
        <v>1510</v>
      </c>
      <c r="N171" s="1">
        <v>0.661</v>
      </c>
      <c r="O171" s="1" t="s">
        <v>38</v>
      </c>
    </row>
    <row r="172" spans="1:15" ht="13.5">
      <c r="A172" s="1" t="str">
        <f t="shared" si="8"/>
        <v>D00315G2</v>
      </c>
      <c r="B172" s="3">
        <v>0.315</v>
      </c>
      <c r="C172" s="1" t="str">
        <f t="shared" si="6"/>
        <v>G2</v>
      </c>
      <c r="D172" s="1" t="str">
        <f>CONCATENATE(VLOOKUP($B172,DrahtB!$B$8:$C$115,2,FALSE),O172)</f>
        <v>R20I</v>
      </c>
      <c r="E172" s="3">
        <f t="shared" si="7"/>
        <v>0.35</v>
      </c>
      <c r="F172" s="1">
        <v>0.367</v>
      </c>
      <c r="G172" s="3">
        <v>0.035</v>
      </c>
      <c r="I172" s="1">
        <v>4100</v>
      </c>
      <c r="J172" s="1">
        <v>3100</v>
      </c>
      <c r="K172" s="1">
        <v>898</v>
      </c>
      <c r="L172" s="1">
        <v>1.376</v>
      </c>
      <c r="M172" s="1">
        <v>1380</v>
      </c>
      <c r="N172" s="1">
        <v>0.727</v>
      </c>
      <c r="O172" s="1" t="s">
        <v>38</v>
      </c>
    </row>
    <row r="173" spans="1:15" ht="13.5">
      <c r="A173" s="1" t="str">
        <f t="shared" si="8"/>
        <v>D00335G2</v>
      </c>
      <c r="B173" s="3">
        <v>0.335</v>
      </c>
      <c r="C173" s="1" t="str">
        <f t="shared" si="6"/>
        <v>G2</v>
      </c>
      <c r="D173" s="1" t="str">
        <f>CONCATENATE(VLOOKUP($B173,DrahtB!$B$8:$C$115,2,FALSE),O173)</f>
        <v>R40I</v>
      </c>
      <c r="E173" s="3">
        <f t="shared" si="7"/>
        <v>0.373</v>
      </c>
      <c r="F173" s="1">
        <v>0.391</v>
      </c>
      <c r="G173" s="3">
        <v>0.038</v>
      </c>
      <c r="I173" s="1">
        <v>4300</v>
      </c>
      <c r="J173" s="1">
        <v>3200</v>
      </c>
      <c r="K173" s="1">
        <v>791</v>
      </c>
      <c r="L173" s="1">
        <v>1.216</v>
      </c>
      <c r="M173" s="1">
        <v>1220</v>
      </c>
      <c r="N173" s="1">
        <v>0.823</v>
      </c>
      <c r="O173" s="1" t="s">
        <v>38</v>
      </c>
    </row>
    <row r="174" spans="1:15" ht="13.5">
      <c r="A174" s="1" t="str">
        <f t="shared" si="8"/>
        <v>D00355G2</v>
      </c>
      <c r="B174" s="3">
        <v>0.355</v>
      </c>
      <c r="C174" s="1" t="str">
        <f t="shared" si="6"/>
        <v>G2</v>
      </c>
      <c r="D174" s="1" t="str">
        <f>CONCATENATE(VLOOKUP($B174,DrahtB!$B$8:$C$115,2,FALSE),O174)</f>
        <v>R20I</v>
      </c>
      <c r="E174" s="3">
        <f t="shared" si="7"/>
        <v>0.39299999999999996</v>
      </c>
      <c r="F174" s="1">
        <v>0.411</v>
      </c>
      <c r="G174" s="3">
        <v>0.038</v>
      </c>
      <c r="I174" s="1">
        <v>4300</v>
      </c>
      <c r="J174" s="1">
        <v>3200</v>
      </c>
      <c r="K174" s="1">
        <v>715</v>
      </c>
      <c r="L174" s="1">
        <v>1.086</v>
      </c>
      <c r="M174" s="1">
        <v>1090</v>
      </c>
      <c r="N174" s="1">
        <v>0.921</v>
      </c>
      <c r="O174" s="1" t="s">
        <v>38</v>
      </c>
    </row>
    <row r="175" spans="1:15" ht="13.5">
      <c r="A175" s="1" t="str">
        <f t="shared" si="8"/>
        <v>D00375G2</v>
      </c>
      <c r="B175" s="3">
        <v>0.375</v>
      </c>
      <c r="C175" s="1" t="str">
        <f t="shared" si="6"/>
        <v>G2</v>
      </c>
      <c r="D175" s="1" t="str">
        <f>CONCATENATE(VLOOKUP($B175,DrahtB!$B$8:$C$115,2,FALSE),O175)</f>
        <v>R40I</v>
      </c>
      <c r="E175" s="3">
        <f t="shared" si="7"/>
        <v>0.415</v>
      </c>
      <c r="F175" s="1">
        <v>0.434</v>
      </c>
      <c r="G175" s="3">
        <v>0.04</v>
      </c>
      <c r="I175" s="1">
        <v>4400</v>
      </c>
      <c r="J175" s="1">
        <v>3300</v>
      </c>
      <c r="K175" s="1">
        <v>641</v>
      </c>
      <c r="L175" s="1">
        <v>0.973</v>
      </c>
      <c r="M175" s="1">
        <v>971</v>
      </c>
      <c r="N175" s="1">
        <v>1.03</v>
      </c>
      <c r="O175" s="1" t="s">
        <v>38</v>
      </c>
    </row>
    <row r="176" spans="1:15" ht="13.5">
      <c r="A176" s="1" t="str">
        <f t="shared" si="8"/>
        <v>D00400G2</v>
      </c>
      <c r="B176" s="3">
        <v>0.4</v>
      </c>
      <c r="C176" s="1" t="str">
        <f t="shared" si="6"/>
        <v>G2</v>
      </c>
      <c r="D176" s="1" t="str">
        <f>CONCATENATE(VLOOKUP($B176,DrahtB!$B$8:$C$115,2,FALSE),O176)</f>
        <v>R20I</v>
      </c>
      <c r="E176" s="3">
        <f t="shared" si="7"/>
        <v>0.44</v>
      </c>
      <c r="F176" s="1">
        <v>0.459</v>
      </c>
      <c r="G176" s="3">
        <v>0.04</v>
      </c>
      <c r="I176" s="1">
        <v>4400</v>
      </c>
      <c r="J176" s="1">
        <v>3300</v>
      </c>
      <c r="K176" s="1">
        <v>571</v>
      </c>
      <c r="L176" s="1">
        <v>0.858</v>
      </c>
      <c r="M176" s="1">
        <v>854</v>
      </c>
      <c r="N176" s="1">
        <v>1.17</v>
      </c>
      <c r="O176" s="1" t="s">
        <v>38</v>
      </c>
    </row>
    <row r="177" spans="1:15" ht="13.5">
      <c r="A177" s="1" t="str">
        <f t="shared" si="8"/>
        <v>D00425G2</v>
      </c>
      <c r="B177" s="3">
        <v>0.425</v>
      </c>
      <c r="C177" s="1" t="str">
        <f t="shared" si="6"/>
        <v>G2</v>
      </c>
      <c r="D177" s="1" t="str">
        <f>CONCATENATE(VLOOKUP($B177,DrahtB!$B$8:$C$115,2,FALSE),O177)</f>
        <v>R40I</v>
      </c>
      <c r="E177" s="3">
        <f t="shared" si="7"/>
        <v>0.46699999999999997</v>
      </c>
      <c r="F177" s="1">
        <v>0.488</v>
      </c>
      <c r="G177" s="3">
        <v>0.042</v>
      </c>
      <c r="I177" s="1">
        <v>4400</v>
      </c>
      <c r="J177" s="1">
        <v>3300</v>
      </c>
      <c r="K177" s="1">
        <v>506</v>
      </c>
      <c r="L177" s="1">
        <v>0.76</v>
      </c>
      <c r="M177" s="1">
        <v>758</v>
      </c>
      <c r="N177" s="1">
        <v>1.32</v>
      </c>
      <c r="O177" s="1" t="s">
        <v>38</v>
      </c>
    </row>
    <row r="178" spans="1:15" ht="13.5">
      <c r="A178" s="1" t="str">
        <f t="shared" si="8"/>
        <v>D00450G2</v>
      </c>
      <c r="B178" s="3">
        <v>0.45</v>
      </c>
      <c r="C178" s="1" t="str">
        <f aca="true" t="shared" si="9" ref="C178:C220">$A$112</f>
        <v>G2</v>
      </c>
      <c r="D178" s="1" t="str">
        <f>CONCATENATE(VLOOKUP($B178,DrahtB!$B$8:$C$115,2,FALSE),O178)</f>
        <v>R20I</v>
      </c>
      <c r="E178" s="3">
        <f t="shared" si="7"/>
        <v>0.492</v>
      </c>
      <c r="F178" s="1">
        <v>0.513</v>
      </c>
      <c r="G178" s="3">
        <v>0.042</v>
      </c>
      <c r="I178" s="1">
        <v>4400</v>
      </c>
      <c r="J178" s="1">
        <v>3300</v>
      </c>
      <c r="K178" s="1">
        <v>457</v>
      </c>
      <c r="L178" s="1">
        <v>0.679</v>
      </c>
      <c r="M178" s="1">
        <v>680</v>
      </c>
      <c r="N178" s="1">
        <v>1.47</v>
      </c>
      <c r="O178" s="1" t="s">
        <v>38</v>
      </c>
    </row>
    <row r="179" spans="1:15" ht="13.5">
      <c r="A179" s="1" t="str">
        <f t="shared" si="8"/>
        <v>D00475G2</v>
      </c>
      <c r="B179" s="3">
        <v>0.475</v>
      </c>
      <c r="C179" s="1" t="str">
        <f t="shared" si="9"/>
        <v>G2</v>
      </c>
      <c r="D179" s="1" t="str">
        <f>CONCATENATE(VLOOKUP($B179,DrahtB!$B$8:$C$115,2,FALSE),O179)</f>
        <v>R40I</v>
      </c>
      <c r="E179" s="3">
        <f t="shared" si="7"/>
        <v>0.52</v>
      </c>
      <c r="F179" s="1">
        <v>0.541</v>
      </c>
      <c r="G179" s="3">
        <v>0.045</v>
      </c>
      <c r="I179" s="1">
        <v>4600</v>
      </c>
      <c r="J179" s="1">
        <v>3500</v>
      </c>
      <c r="K179" s="1">
        <v>410</v>
      </c>
      <c r="L179" s="1">
        <v>0.609</v>
      </c>
      <c r="M179" s="1">
        <v>610</v>
      </c>
      <c r="N179" s="1">
        <v>1.64</v>
      </c>
      <c r="O179" s="1" t="s">
        <v>38</v>
      </c>
    </row>
    <row r="180" spans="1:15" ht="13.5">
      <c r="A180" s="1" t="str">
        <f t="shared" si="8"/>
        <v>D00500G2</v>
      </c>
      <c r="B180" s="3">
        <v>0.5</v>
      </c>
      <c r="C180" s="1" t="str">
        <f t="shared" si="9"/>
        <v>G2</v>
      </c>
      <c r="D180" s="1" t="str">
        <f>CONCATENATE(VLOOKUP($B180,DrahtB!$B$8:$C$115,2,FALSE),O180)</f>
        <v>R20I</v>
      </c>
      <c r="E180" s="3">
        <f t="shared" si="7"/>
        <v>0.545</v>
      </c>
      <c r="F180" s="1">
        <v>0.566</v>
      </c>
      <c r="G180" s="3">
        <v>0.045</v>
      </c>
      <c r="I180" s="1">
        <v>4600</v>
      </c>
      <c r="J180" s="1">
        <v>3500</v>
      </c>
      <c r="K180" s="1">
        <v>374</v>
      </c>
      <c r="L180" s="1">
        <v>0.551</v>
      </c>
      <c r="M180" s="1">
        <v>552</v>
      </c>
      <c r="N180" s="1">
        <v>1.81</v>
      </c>
      <c r="O180" s="1" t="s">
        <v>38</v>
      </c>
    </row>
    <row r="181" spans="1:15" ht="13.5">
      <c r="A181" s="1" t="str">
        <f t="shared" si="8"/>
        <v>D00530G2</v>
      </c>
      <c r="B181" s="3">
        <v>0.53</v>
      </c>
      <c r="C181" s="1" t="str">
        <f t="shared" si="9"/>
        <v>G2</v>
      </c>
      <c r="D181" s="1" t="str">
        <f>CONCATENATE(VLOOKUP($B181,DrahtB!$B$8:$C$115,2,FALSE),O181)</f>
        <v>R40I</v>
      </c>
      <c r="E181" s="3">
        <f t="shared" si="7"/>
        <v>0.5770000000000001</v>
      </c>
      <c r="F181" s="1">
        <v>0.6</v>
      </c>
      <c r="G181" s="3">
        <v>0.047</v>
      </c>
      <c r="I181" s="1">
        <v>4600</v>
      </c>
      <c r="J181" s="1">
        <v>3500</v>
      </c>
      <c r="M181" s="1">
        <v>490</v>
      </c>
      <c r="N181" s="1">
        <v>2.04</v>
      </c>
      <c r="O181" s="1" t="s">
        <v>38</v>
      </c>
    </row>
    <row r="182" spans="1:15" ht="13.5">
      <c r="A182" s="1" t="str">
        <f t="shared" si="8"/>
        <v>D00560G2</v>
      </c>
      <c r="B182" s="3">
        <v>0.56</v>
      </c>
      <c r="C182" s="1" t="str">
        <f t="shared" si="9"/>
        <v>G2</v>
      </c>
      <c r="D182" s="1" t="str">
        <f>CONCATENATE(VLOOKUP($B182,DrahtB!$B$8:$C$115,2,FALSE),O182)</f>
        <v>R20I</v>
      </c>
      <c r="E182" s="3">
        <f t="shared" si="7"/>
        <v>0.6070000000000001</v>
      </c>
      <c r="F182" s="1">
        <v>0.63</v>
      </c>
      <c r="G182" s="3">
        <v>0.047</v>
      </c>
      <c r="I182" s="1">
        <v>4600</v>
      </c>
      <c r="J182" s="1">
        <v>3500</v>
      </c>
      <c r="M182" s="1">
        <v>441</v>
      </c>
      <c r="N182" s="1">
        <v>2.27</v>
      </c>
      <c r="O182" s="1" t="s">
        <v>38</v>
      </c>
    </row>
    <row r="183" spans="1:15" ht="13.5">
      <c r="A183" s="1" t="str">
        <f t="shared" si="8"/>
        <v>D00600G2</v>
      </c>
      <c r="B183" s="3">
        <v>0.6</v>
      </c>
      <c r="C183" s="1" t="str">
        <f t="shared" si="9"/>
        <v>G2</v>
      </c>
      <c r="D183" s="1" t="str">
        <f>CONCATENATE(VLOOKUP($B183,DrahtB!$B$8:$C$115,2,FALSE),O183)</f>
        <v>R40I</v>
      </c>
      <c r="E183" s="3">
        <f t="shared" si="7"/>
        <v>0.65</v>
      </c>
      <c r="F183" s="1">
        <v>0.674</v>
      </c>
      <c r="G183" s="3">
        <v>0.05</v>
      </c>
      <c r="I183" s="1">
        <v>4800</v>
      </c>
      <c r="J183" s="1">
        <v>3600</v>
      </c>
      <c r="M183" s="1">
        <v>383</v>
      </c>
      <c r="N183" s="1">
        <v>2.61</v>
      </c>
      <c r="O183" s="1" t="s">
        <v>38</v>
      </c>
    </row>
    <row r="184" spans="1:15" ht="13.5">
      <c r="A184" s="1" t="str">
        <f t="shared" si="8"/>
        <v>D00630G2</v>
      </c>
      <c r="B184" s="3">
        <v>0.63</v>
      </c>
      <c r="C184" s="1" t="str">
        <f t="shared" si="9"/>
        <v>G2</v>
      </c>
      <c r="D184" s="1" t="str">
        <f>CONCATENATE(VLOOKUP($B184,DrahtB!$B$8:$C$115,2,FALSE),O184)</f>
        <v>R20I</v>
      </c>
      <c r="E184" s="3">
        <f t="shared" si="7"/>
        <v>0.68</v>
      </c>
      <c r="F184" s="1">
        <v>0.704</v>
      </c>
      <c r="G184" s="3">
        <v>0.05</v>
      </c>
      <c r="I184" s="1">
        <v>4800</v>
      </c>
      <c r="J184" s="1">
        <v>3600</v>
      </c>
      <c r="M184" s="1">
        <v>348</v>
      </c>
      <c r="N184" s="1">
        <v>2.87</v>
      </c>
      <c r="O184" s="1" t="s">
        <v>38</v>
      </c>
    </row>
    <row r="185" spans="1:15" ht="13.5">
      <c r="A185" s="1" t="str">
        <f t="shared" si="8"/>
        <v>D00670G2</v>
      </c>
      <c r="B185" s="3">
        <v>0.67</v>
      </c>
      <c r="C185" s="1" t="str">
        <f t="shared" si="9"/>
        <v>G2</v>
      </c>
      <c r="D185" s="1" t="str">
        <f>CONCATENATE(VLOOKUP($B185,DrahtB!$B$8:$C$115,2,FALSE),O185)</f>
        <v>R40I</v>
      </c>
      <c r="E185" s="3">
        <f t="shared" si="7"/>
        <v>0.7230000000000001</v>
      </c>
      <c r="F185" s="1">
        <v>0.749</v>
      </c>
      <c r="G185" s="3">
        <v>0.053</v>
      </c>
      <c r="I185" s="1">
        <v>4800</v>
      </c>
      <c r="J185" s="1">
        <v>3600</v>
      </c>
      <c r="M185" s="1">
        <v>309</v>
      </c>
      <c r="N185" s="1">
        <v>3.24</v>
      </c>
      <c r="O185" s="1" t="s">
        <v>38</v>
      </c>
    </row>
    <row r="186" spans="1:15" ht="13.5">
      <c r="A186" s="1" t="str">
        <f t="shared" si="8"/>
        <v>D00710G2</v>
      </c>
      <c r="B186" s="3">
        <v>0.71</v>
      </c>
      <c r="C186" s="1" t="str">
        <f t="shared" si="9"/>
        <v>G2</v>
      </c>
      <c r="D186" s="1" t="str">
        <f>CONCATENATE(VLOOKUP($B186,DrahtB!$B$8:$C$115,2,FALSE),O186)</f>
        <v>R20I</v>
      </c>
      <c r="E186" s="3">
        <f t="shared" si="7"/>
        <v>0.763</v>
      </c>
      <c r="F186" s="1">
        <v>0.789</v>
      </c>
      <c r="G186" s="3">
        <v>0.053</v>
      </c>
      <c r="I186" s="1">
        <v>4800</v>
      </c>
      <c r="J186" s="1">
        <v>3600</v>
      </c>
      <c r="M186" s="1">
        <v>275</v>
      </c>
      <c r="N186" s="1">
        <v>3.64</v>
      </c>
      <c r="O186" s="1" t="s">
        <v>38</v>
      </c>
    </row>
    <row r="187" spans="1:15" ht="13.5">
      <c r="A187" s="1" t="str">
        <f t="shared" si="8"/>
        <v>D00750G2</v>
      </c>
      <c r="B187" s="3">
        <v>0.75</v>
      </c>
      <c r="C187" s="1" t="str">
        <f t="shared" si="9"/>
        <v>G2</v>
      </c>
      <c r="D187" s="1" t="str">
        <f>CONCATENATE(VLOOKUP($B187,DrahtB!$B$8:$C$115,2,FALSE),O187)</f>
        <v>R40I</v>
      </c>
      <c r="E187" s="3">
        <f t="shared" si="7"/>
        <v>0.806</v>
      </c>
      <c r="F187" s="1">
        <v>0.834</v>
      </c>
      <c r="G187" s="3">
        <v>0.056</v>
      </c>
      <c r="I187" s="1">
        <v>4900</v>
      </c>
      <c r="J187" s="1">
        <v>3700</v>
      </c>
      <c r="M187" s="1">
        <v>246</v>
      </c>
      <c r="N187" s="1">
        <v>4.06</v>
      </c>
      <c r="O187" s="1" t="s">
        <v>38</v>
      </c>
    </row>
    <row r="188" spans="1:15" ht="13.5">
      <c r="A188" s="1" t="str">
        <f t="shared" si="8"/>
        <v>D00800G2</v>
      </c>
      <c r="B188" s="3">
        <v>0.8</v>
      </c>
      <c r="C188" s="1" t="str">
        <f t="shared" si="9"/>
        <v>G2</v>
      </c>
      <c r="D188" s="1" t="str">
        <f>CONCATENATE(VLOOKUP($B188,DrahtB!$B$8:$C$115,2,FALSE),O188)</f>
        <v>R20I</v>
      </c>
      <c r="E188" s="3">
        <f t="shared" si="7"/>
        <v>0.8560000000000001</v>
      </c>
      <c r="F188" s="1">
        <v>0.884</v>
      </c>
      <c r="G188" s="3">
        <v>0.056</v>
      </c>
      <c r="I188" s="1">
        <v>4900</v>
      </c>
      <c r="J188" s="1">
        <v>3700</v>
      </c>
      <c r="M188" s="1">
        <v>217</v>
      </c>
      <c r="N188" s="1">
        <v>4.61</v>
      </c>
      <c r="O188" s="1" t="s">
        <v>38</v>
      </c>
    </row>
    <row r="189" spans="1:15" ht="13.5">
      <c r="A189" s="1" t="str">
        <f t="shared" si="8"/>
        <v>D00850G2</v>
      </c>
      <c r="B189" s="3">
        <v>0.85</v>
      </c>
      <c r="C189" s="1" t="str">
        <f t="shared" si="9"/>
        <v>G2</v>
      </c>
      <c r="D189" s="1" t="str">
        <f>CONCATENATE(VLOOKUP($B189,DrahtB!$B$8:$C$115,2,FALSE),O189)</f>
        <v>R40I</v>
      </c>
      <c r="E189" s="3">
        <f t="shared" si="7"/>
        <v>0.9099999999999999</v>
      </c>
      <c r="F189" s="1">
        <v>0.939</v>
      </c>
      <c r="G189" s="3">
        <v>0.06</v>
      </c>
      <c r="I189" s="1">
        <v>5000</v>
      </c>
      <c r="J189" s="1">
        <v>3800</v>
      </c>
      <c r="M189" s="1">
        <v>192</v>
      </c>
      <c r="N189" s="1">
        <v>5.2</v>
      </c>
      <c r="O189" s="1" t="s">
        <v>38</v>
      </c>
    </row>
    <row r="190" spans="1:15" ht="13.5">
      <c r="A190" s="1" t="str">
        <f t="shared" si="8"/>
        <v>D00900G2</v>
      </c>
      <c r="B190" s="3">
        <v>0.9</v>
      </c>
      <c r="C190" s="1" t="str">
        <f t="shared" si="9"/>
        <v>G2</v>
      </c>
      <c r="D190" s="1" t="str">
        <f>CONCATENATE(VLOOKUP($B190,DrahtB!$B$8:$C$115,2,FALSE),O190)</f>
        <v>R20I</v>
      </c>
      <c r="E190" s="3">
        <f t="shared" si="7"/>
        <v>0.96</v>
      </c>
      <c r="F190" s="1">
        <v>0.989</v>
      </c>
      <c r="G190" s="3">
        <v>0.06</v>
      </c>
      <c r="I190" s="1">
        <v>5000</v>
      </c>
      <c r="J190" s="1">
        <v>3800</v>
      </c>
      <c r="M190" s="1">
        <v>172</v>
      </c>
      <c r="N190" s="1">
        <v>5.82</v>
      </c>
      <c r="O190" s="1" t="s">
        <v>38</v>
      </c>
    </row>
    <row r="191" spans="1:15" ht="13.5">
      <c r="A191" s="1" t="str">
        <f t="shared" si="8"/>
        <v>D00950G2</v>
      </c>
      <c r="B191" s="3">
        <v>0.95</v>
      </c>
      <c r="C191" s="1" t="str">
        <f t="shared" si="9"/>
        <v>G2</v>
      </c>
      <c r="D191" s="1" t="str">
        <f>CONCATENATE(VLOOKUP($B191,DrahtB!$B$8:$C$115,2,FALSE),O191)</f>
        <v>R40I</v>
      </c>
      <c r="E191" s="3">
        <f t="shared" si="7"/>
        <v>1.013</v>
      </c>
      <c r="F191" s="1">
        <v>1.044</v>
      </c>
      <c r="G191" s="3">
        <v>0.063</v>
      </c>
      <c r="I191" s="1">
        <v>5000</v>
      </c>
      <c r="J191" s="1">
        <v>3800</v>
      </c>
      <c r="M191" s="1">
        <v>154</v>
      </c>
      <c r="N191" s="1">
        <v>6.49</v>
      </c>
      <c r="O191" s="1" t="s">
        <v>38</v>
      </c>
    </row>
    <row r="192" spans="1:15" ht="13.5">
      <c r="A192" s="1" t="str">
        <f t="shared" si="8"/>
        <v>D01000G2</v>
      </c>
      <c r="B192" s="3">
        <v>1</v>
      </c>
      <c r="C192" s="1" t="str">
        <f t="shared" si="9"/>
        <v>G2</v>
      </c>
      <c r="D192" s="1" t="str">
        <f>CONCATENATE(VLOOKUP($B192,DrahtB!$B$8:$C$115,2,FALSE),O192)</f>
        <v>R20I</v>
      </c>
      <c r="E192" s="3">
        <f t="shared" si="7"/>
        <v>1.063</v>
      </c>
      <c r="F192" s="1">
        <v>1.094</v>
      </c>
      <c r="G192" s="3">
        <v>0.063</v>
      </c>
      <c r="I192" s="1">
        <v>5000</v>
      </c>
      <c r="J192" s="1">
        <v>3800</v>
      </c>
      <c r="M192" s="1">
        <v>139</v>
      </c>
      <c r="N192" s="1">
        <v>7.18</v>
      </c>
      <c r="O192" s="1" t="s">
        <v>38</v>
      </c>
    </row>
    <row r="193" spans="1:15" ht="13.5">
      <c r="A193" s="1" t="str">
        <f t="shared" si="8"/>
        <v>D01060G2</v>
      </c>
      <c r="B193" s="3">
        <v>1.06</v>
      </c>
      <c r="C193" s="1" t="str">
        <f t="shared" si="9"/>
        <v>G2</v>
      </c>
      <c r="D193" s="1" t="str">
        <f>CONCATENATE(VLOOKUP($B193,DrahtB!$B$8:$C$115,2,FALSE),O193)</f>
        <v>R40I</v>
      </c>
      <c r="E193" s="3">
        <f t="shared" si="7"/>
        <v>1.125</v>
      </c>
      <c r="F193" s="1">
        <v>1.157</v>
      </c>
      <c r="G193" s="3">
        <v>0.065</v>
      </c>
      <c r="I193" s="1">
        <v>5000</v>
      </c>
      <c r="J193" s="1">
        <v>3800</v>
      </c>
      <c r="M193" s="1">
        <v>124</v>
      </c>
      <c r="N193" s="1">
        <v>8.06</v>
      </c>
      <c r="O193" s="1" t="s">
        <v>38</v>
      </c>
    </row>
    <row r="194" spans="1:15" ht="13.5">
      <c r="A194" s="1" t="str">
        <f t="shared" si="8"/>
        <v>D01120G2</v>
      </c>
      <c r="B194" s="3">
        <v>1.12</v>
      </c>
      <c r="C194" s="1" t="str">
        <f t="shared" si="9"/>
        <v>G2</v>
      </c>
      <c r="D194" s="1" t="str">
        <f>CONCATENATE(VLOOKUP($B194,DrahtB!$B$8:$C$115,2,FALSE),O194)</f>
        <v>R20I</v>
      </c>
      <c r="E194" s="3">
        <f t="shared" si="7"/>
        <v>1.185</v>
      </c>
      <c r="F194" s="1">
        <v>1.217</v>
      </c>
      <c r="G194" s="3">
        <v>0.065</v>
      </c>
      <c r="I194" s="1">
        <v>5000</v>
      </c>
      <c r="J194" s="1">
        <v>3800</v>
      </c>
      <c r="M194" s="1">
        <v>111</v>
      </c>
      <c r="N194" s="1">
        <v>8.98</v>
      </c>
      <c r="O194" s="1" t="s">
        <v>38</v>
      </c>
    </row>
    <row r="195" spans="1:15" ht="13.5">
      <c r="A195" s="1" t="str">
        <f t="shared" si="8"/>
        <v>D01180G2</v>
      </c>
      <c r="B195" s="3">
        <v>1.18</v>
      </c>
      <c r="C195" s="1" t="str">
        <f t="shared" si="9"/>
        <v>G2</v>
      </c>
      <c r="D195" s="1" t="str">
        <f>CONCATENATE(VLOOKUP($B195,DrahtB!$B$8:$C$115,2,FALSE),O195)</f>
        <v>R40I</v>
      </c>
      <c r="E195" s="3">
        <f t="shared" si="7"/>
        <v>1.2469999999999999</v>
      </c>
      <c r="F195" s="1">
        <v>1.279</v>
      </c>
      <c r="G195" s="3">
        <v>0.067</v>
      </c>
      <c r="I195" s="1">
        <v>5000</v>
      </c>
      <c r="J195" s="1">
        <v>3800</v>
      </c>
      <c r="M195" s="1">
        <v>100</v>
      </c>
      <c r="N195" s="1">
        <v>9.96</v>
      </c>
      <c r="O195" s="1" t="s">
        <v>38</v>
      </c>
    </row>
    <row r="196" spans="1:15" ht="13.5">
      <c r="A196" s="1" t="str">
        <f t="shared" si="8"/>
        <v>D01250G2</v>
      </c>
      <c r="B196" s="3">
        <v>1.25</v>
      </c>
      <c r="C196" s="1" t="str">
        <f t="shared" si="9"/>
        <v>G2</v>
      </c>
      <c r="D196" s="1" t="str">
        <f>CONCATENATE(VLOOKUP($B196,DrahtB!$B$8:$C$115,2,FALSE),O196)</f>
        <v>R20I</v>
      </c>
      <c r="E196" s="3">
        <f aca="true" t="shared" si="10" ref="E196:E259">B196+G196+H196</f>
        <v>1.317</v>
      </c>
      <c r="F196" s="1">
        <v>1.349</v>
      </c>
      <c r="G196" s="3">
        <v>0.067</v>
      </c>
      <c r="I196" s="1">
        <v>5000</v>
      </c>
      <c r="J196" s="1">
        <v>3800</v>
      </c>
      <c r="M196" s="1">
        <v>89.3</v>
      </c>
      <c r="N196" s="1">
        <v>11.2</v>
      </c>
      <c r="O196" s="1" t="s">
        <v>38</v>
      </c>
    </row>
    <row r="197" spans="1:15" ht="13.5">
      <c r="A197" s="1" t="str">
        <f aca="true" t="shared" si="11" ref="A197:A260">CONCATENATE("D",SUBSTITUTE(TEXT(B197,"00,000"),",",""),C197)</f>
        <v>D01320G2</v>
      </c>
      <c r="B197" s="3">
        <v>1.32</v>
      </c>
      <c r="C197" s="1" t="str">
        <f t="shared" si="9"/>
        <v>G2</v>
      </c>
      <c r="D197" s="1" t="str">
        <f>CONCATENATE(VLOOKUP($B197,DrahtB!$B$8:$C$115,2,FALSE),O197)</f>
        <v>R40I</v>
      </c>
      <c r="E197" s="3">
        <f t="shared" si="10"/>
        <v>1.389</v>
      </c>
      <c r="F197" s="1">
        <v>1.422</v>
      </c>
      <c r="G197" s="1">
        <v>0.069</v>
      </c>
      <c r="I197" s="1">
        <v>5000</v>
      </c>
      <c r="J197" s="1">
        <v>3800</v>
      </c>
      <c r="M197" s="1">
        <v>80.6</v>
      </c>
      <c r="N197" s="1">
        <v>12.4</v>
      </c>
      <c r="O197" s="1" t="s">
        <v>38</v>
      </c>
    </row>
    <row r="198" spans="1:15" ht="13.5">
      <c r="A198" s="1" t="str">
        <f t="shared" si="11"/>
        <v>D01400G2</v>
      </c>
      <c r="B198" s="3">
        <v>1.4</v>
      </c>
      <c r="C198" s="1" t="str">
        <f t="shared" si="9"/>
        <v>G2</v>
      </c>
      <c r="D198" s="1" t="str">
        <f>CONCATENATE(VLOOKUP($B198,DrahtB!$B$8:$C$115,2,FALSE),O198)</f>
        <v>R20I</v>
      </c>
      <c r="E198" s="3">
        <f t="shared" si="10"/>
        <v>1.4689999999999999</v>
      </c>
      <c r="F198" s="1">
        <v>1.502</v>
      </c>
      <c r="G198" s="1">
        <v>0.069</v>
      </c>
      <c r="I198" s="1">
        <v>5000</v>
      </c>
      <c r="J198" s="1">
        <v>3800</v>
      </c>
      <c r="M198" s="1">
        <v>71.4</v>
      </c>
      <c r="N198" s="1">
        <v>14</v>
      </c>
      <c r="O198" s="1" t="s">
        <v>38</v>
      </c>
    </row>
    <row r="199" spans="1:15" ht="13.5">
      <c r="A199" s="1" t="str">
        <f t="shared" si="11"/>
        <v>D01500G2</v>
      </c>
      <c r="B199" s="3">
        <v>1.5</v>
      </c>
      <c r="C199" s="1" t="str">
        <f t="shared" si="9"/>
        <v>G2</v>
      </c>
      <c r="D199" s="1" t="str">
        <f>CONCATENATE(VLOOKUP($B199,DrahtB!$B$8:$C$115,2,FALSE),O199)</f>
        <v>R40I</v>
      </c>
      <c r="E199" s="3">
        <f t="shared" si="10"/>
        <v>1.571</v>
      </c>
      <c r="F199" s="1">
        <v>1.606</v>
      </c>
      <c r="G199" s="1">
        <v>0.071</v>
      </c>
      <c r="I199" s="1">
        <v>5000</v>
      </c>
      <c r="J199" s="1">
        <v>3800</v>
      </c>
      <c r="M199" s="1">
        <v>62.5</v>
      </c>
      <c r="N199" s="1">
        <v>16</v>
      </c>
      <c r="O199" s="1" t="s">
        <v>38</v>
      </c>
    </row>
    <row r="200" spans="1:15" ht="13.5">
      <c r="A200" s="1" t="str">
        <f t="shared" si="11"/>
        <v>D01600G2</v>
      </c>
      <c r="B200" s="3">
        <v>1.6</v>
      </c>
      <c r="C200" s="1" t="str">
        <f t="shared" si="9"/>
        <v>G2</v>
      </c>
      <c r="D200" s="1" t="str">
        <f>CONCATENATE(VLOOKUP($B200,DrahtB!$B$8:$C$115,2,FALSE),O200)</f>
        <v>R20I</v>
      </c>
      <c r="E200" s="3">
        <f t="shared" si="10"/>
        <v>1.671</v>
      </c>
      <c r="F200" s="1">
        <v>1.706</v>
      </c>
      <c r="G200" s="1">
        <v>0.071</v>
      </c>
      <c r="I200" s="1">
        <v>5000</v>
      </c>
      <c r="J200" s="1">
        <v>3800</v>
      </c>
      <c r="M200" s="1">
        <v>54.9</v>
      </c>
      <c r="N200" s="1">
        <v>18.2</v>
      </c>
      <c r="O200" s="1" t="s">
        <v>38</v>
      </c>
    </row>
    <row r="201" spans="1:15" ht="13.5">
      <c r="A201" s="1" t="str">
        <f t="shared" si="11"/>
        <v>D01700G2</v>
      </c>
      <c r="B201" s="3">
        <v>1.7</v>
      </c>
      <c r="C201" s="1" t="str">
        <f t="shared" si="9"/>
        <v>G2</v>
      </c>
      <c r="D201" s="1" t="str">
        <f>CONCATENATE(VLOOKUP($B201,DrahtB!$B$8:$C$115,2,FALSE),O201)</f>
        <v>R40I</v>
      </c>
      <c r="E201" s="3">
        <f t="shared" si="10"/>
        <v>1.773</v>
      </c>
      <c r="F201" s="1">
        <v>1.809</v>
      </c>
      <c r="G201" s="1">
        <v>0.073</v>
      </c>
      <c r="I201" s="1">
        <v>5000</v>
      </c>
      <c r="J201" s="1">
        <v>3800</v>
      </c>
      <c r="M201" s="1">
        <v>48.5</v>
      </c>
      <c r="N201" s="1">
        <v>20.6</v>
      </c>
      <c r="O201" s="1" t="s">
        <v>38</v>
      </c>
    </row>
    <row r="202" spans="1:15" ht="13.5">
      <c r="A202" s="1" t="str">
        <f t="shared" si="11"/>
        <v>D01800G2</v>
      </c>
      <c r="B202" s="3">
        <v>1.8</v>
      </c>
      <c r="C202" s="1" t="str">
        <f t="shared" si="9"/>
        <v>G2</v>
      </c>
      <c r="D202" s="1" t="str">
        <f>CONCATENATE(VLOOKUP($B202,DrahtB!$B$8:$C$115,2,FALSE),O202)</f>
        <v>R20I</v>
      </c>
      <c r="E202" s="3">
        <f t="shared" si="10"/>
        <v>1.873</v>
      </c>
      <c r="F202" s="1">
        <v>1.909</v>
      </c>
      <c r="G202" s="1">
        <v>0.073</v>
      </c>
      <c r="I202" s="1">
        <v>5000</v>
      </c>
      <c r="J202" s="1">
        <v>3800</v>
      </c>
      <c r="M202" s="1">
        <v>43.5</v>
      </c>
      <c r="N202" s="1">
        <v>23</v>
      </c>
      <c r="O202" s="1" t="s">
        <v>38</v>
      </c>
    </row>
    <row r="203" spans="1:15" ht="13.5">
      <c r="A203" s="1" t="str">
        <f t="shared" si="11"/>
        <v>D01900G2</v>
      </c>
      <c r="B203" s="3">
        <v>1.9</v>
      </c>
      <c r="C203" s="1" t="str">
        <f t="shared" si="9"/>
        <v>G2</v>
      </c>
      <c r="D203" s="1" t="str">
        <f>CONCATENATE(VLOOKUP($B203,DrahtB!$B$8:$C$115,2,FALSE),O203)</f>
        <v>R40I</v>
      </c>
      <c r="E203" s="3">
        <f t="shared" si="10"/>
        <v>1.9749999999999999</v>
      </c>
      <c r="F203" s="1">
        <v>2.012</v>
      </c>
      <c r="G203" s="1">
        <v>0.075</v>
      </c>
      <c r="I203" s="1">
        <v>5000</v>
      </c>
      <c r="J203" s="1">
        <v>3800</v>
      </c>
      <c r="M203" s="1">
        <v>39.1</v>
      </c>
      <c r="N203" s="1">
        <v>25.6</v>
      </c>
      <c r="O203" s="1" t="s">
        <v>38</v>
      </c>
    </row>
    <row r="204" spans="1:15" ht="13.5">
      <c r="A204" s="1" t="str">
        <f t="shared" si="11"/>
        <v>D02000G2</v>
      </c>
      <c r="B204" s="3">
        <v>2</v>
      </c>
      <c r="C204" s="1" t="str">
        <f t="shared" si="9"/>
        <v>G2</v>
      </c>
      <c r="D204" s="1" t="str">
        <f>CONCATENATE(VLOOKUP($B204,DrahtB!$B$8:$C$115,2,FALSE),O204)</f>
        <v>R20I</v>
      </c>
      <c r="E204" s="3">
        <f t="shared" si="10"/>
        <v>2.075</v>
      </c>
      <c r="F204" s="1">
        <v>2.112</v>
      </c>
      <c r="G204" s="1">
        <v>0.075</v>
      </c>
      <c r="I204" s="1">
        <v>5000</v>
      </c>
      <c r="J204" s="1">
        <v>3800</v>
      </c>
      <c r="M204" s="1">
        <v>35.2</v>
      </c>
      <c r="N204" s="1">
        <v>28.4</v>
      </c>
      <c r="O204" s="1" t="s">
        <v>38</v>
      </c>
    </row>
    <row r="205" spans="1:15" ht="13.5">
      <c r="A205" s="1" t="str">
        <f t="shared" si="11"/>
        <v>D02120G2</v>
      </c>
      <c r="B205" s="3">
        <v>2.12</v>
      </c>
      <c r="C205" s="1" t="str">
        <f t="shared" si="9"/>
        <v>G2</v>
      </c>
      <c r="D205" s="1" t="str">
        <f>CONCATENATE(VLOOKUP($B205,DrahtB!$B$8:$C$115,2,FALSE),O205)</f>
        <v>R40I</v>
      </c>
      <c r="E205" s="3">
        <f t="shared" si="10"/>
        <v>2.197</v>
      </c>
      <c r="F205" s="1">
        <v>2.235</v>
      </c>
      <c r="G205" s="1">
        <v>0.077</v>
      </c>
      <c r="I205" s="1">
        <v>5000</v>
      </c>
      <c r="J205" s="1">
        <v>3800</v>
      </c>
      <c r="M205" s="1">
        <v>31.3</v>
      </c>
      <c r="N205" s="1">
        <v>31.9</v>
      </c>
      <c r="O205" s="1" t="s">
        <v>38</v>
      </c>
    </row>
    <row r="206" spans="1:15" ht="13.5">
      <c r="A206" s="1" t="str">
        <f t="shared" si="11"/>
        <v>D02240G2</v>
      </c>
      <c r="B206" s="3">
        <v>2.24</v>
      </c>
      <c r="C206" s="1" t="str">
        <f t="shared" si="9"/>
        <v>G2</v>
      </c>
      <c r="D206" s="1" t="str">
        <f>CONCATENATE(VLOOKUP($B206,DrahtB!$B$8:$C$115,2,FALSE),O206)</f>
        <v>R20I</v>
      </c>
      <c r="E206" s="3">
        <f t="shared" si="10"/>
        <v>2.317</v>
      </c>
      <c r="F206" s="1">
        <v>2.355</v>
      </c>
      <c r="G206" s="1">
        <v>0.077</v>
      </c>
      <c r="I206" s="1">
        <v>5000</v>
      </c>
      <c r="J206" s="1">
        <v>3800</v>
      </c>
      <c r="M206" s="1">
        <v>28.1</v>
      </c>
      <c r="N206" s="1">
        <v>35.6</v>
      </c>
      <c r="O206" s="1" t="s">
        <v>38</v>
      </c>
    </row>
    <row r="207" spans="1:15" ht="13.5">
      <c r="A207" s="1" t="str">
        <f t="shared" si="11"/>
        <v>D02360G2</v>
      </c>
      <c r="B207" s="3">
        <v>2.36</v>
      </c>
      <c r="C207" s="1" t="str">
        <f t="shared" si="9"/>
        <v>G2</v>
      </c>
      <c r="D207" s="1" t="str">
        <f>CONCATENATE(VLOOKUP($B207,DrahtB!$B$8:$C$115,2,FALSE),O207)</f>
        <v>R40I</v>
      </c>
      <c r="E207" s="3">
        <f t="shared" si="10"/>
        <v>2.439</v>
      </c>
      <c r="F207" s="1">
        <v>2.478</v>
      </c>
      <c r="G207" s="1">
        <v>0.079</v>
      </c>
      <c r="I207" s="1">
        <v>5000</v>
      </c>
      <c r="J207" s="1">
        <v>3800</v>
      </c>
      <c r="M207" s="1">
        <v>25.3</v>
      </c>
      <c r="N207" s="1">
        <v>39.5</v>
      </c>
      <c r="O207" s="1" t="s">
        <v>38</v>
      </c>
    </row>
    <row r="208" spans="1:15" ht="13.5">
      <c r="A208" s="1" t="str">
        <f t="shared" si="11"/>
        <v>D02500G2</v>
      </c>
      <c r="B208" s="3">
        <v>2.5</v>
      </c>
      <c r="C208" s="1" t="str">
        <f t="shared" si="9"/>
        <v>G2</v>
      </c>
      <c r="D208" s="1" t="str">
        <f>CONCATENATE(VLOOKUP($B208,DrahtB!$B$8:$C$115,2,FALSE),O208)</f>
        <v>R20I</v>
      </c>
      <c r="E208" s="3">
        <f t="shared" si="10"/>
        <v>2.579</v>
      </c>
      <c r="F208" s="1">
        <v>2.618</v>
      </c>
      <c r="G208" s="1">
        <v>0.079</v>
      </c>
      <c r="I208" s="1">
        <v>5000</v>
      </c>
      <c r="J208" s="1">
        <v>3800</v>
      </c>
      <c r="M208" s="1">
        <v>22.5</v>
      </c>
      <c r="N208" s="1">
        <v>44.3</v>
      </c>
      <c r="O208" s="1" t="s">
        <v>38</v>
      </c>
    </row>
    <row r="209" spans="1:15" ht="13.5">
      <c r="A209" s="1" t="str">
        <f t="shared" si="11"/>
        <v>D02650G2</v>
      </c>
      <c r="B209" s="3">
        <v>2.65</v>
      </c>
      <c r="C209" s="1" t="str">
        <f t="shared" si="9"/>
        <v>G2</v>
      </c>
      <c r="D209" s="1" t="str">
        <f>CONCATENATE(VLOOKUP($B209,DrahtB!$B$8:$C$115,2,FALSE),O209)</f>
        <v>R40I</v>
      </c>
      <c r="E209" s="3">
        <f t="shared" si="10"/>
        <v>2.731</v>
      </c>
      <c r="F209" s="1">
        <v>2.772</v>
      </c>
      <c r="G209" s="1">
        <v>0.081</v>
      </c>
      <c r="I209" s="1">
        <v>2500</v>
      </c>
      <c r="J209" s="1">
        <v>1900</v>
      </c>
      <c r="M209" s="1">
        <v>20.1</v>
      </c>
      <c r="N209" s="1">
        <v>49.7</v>
      </c>
      <c r="O209" s="1" t="s">
        <v>38</v>
      </c>
    </row>
    <row r="210" spans="1:15" ht="13.5">
      <c r="A210" s="1" t="str">
        <f t="shared" si="11"/>
        <v>D02800G2</v>
      </c>
      <c r="B210" s="3">
        <v>2.8</v>
      </c>
      <c r="C210" s="1" t="str">
        <f t="shared" si="9"/>
        <v>G2</v>
      </c>
      <c r="D210" s="1" t="str">
        <f>CONCATENATE(VLOOKUP($B210,DrahtB!$B$8:$C$115,2,FALSE),O210)</f>
        <v>R20I</v>
      </c>
      <c r="E210" s="3">
        <f t="shared" si="10"/>
        <v>2.881</v>
      </c>
      <c r="F210" s="1">
        <v>2.922</v>
      </c>
      <c r="G210" s="1">
        <v>0.081</v>
      </c>
      <c r="I210" s="1">
        <v>2500</v>
      </c>
      <c r="J210" s="1">
        <v>1900</v>
      </c>
      <c r="M210" s="1">
        <v>18</v>
      </c>
      <c r="N210" s="1">
        <v>55.5</v>
      </c>
      <c r="O210" s="1" t="s">
        <v>38</v>
      </c>
    </row>
    <row r="211" spans="1:15" ht="13.5">
      <c r="A211" s="1" t="str">
        <f t="shared" si="11"/>
        <v>D03000G2</v>
      </c>
      <c r="B211" s="3">
        <v>3</v>
      </c>
      <c r="C211" s="1" t="str">
        <f t="shared" si="9"/>
        <v>G2</v>
      </c>
      <c r="D211" s="1" t="str">
        <f>CONCATENATE(VLOOKUP($B211,DrahtB!$B$8:$C$115,2,FALSE),O211)</f>
        <v>R40I</v>
      </c>
      <c r="E211" s="3">
        <f t="shared" si="10"/>
        <v>3.084</v>
      </c>
      <c r="F211" s="1">
        <v>3.126</v>
      </c>
      <c r="G211" s="1">
        <v>0.084</v>
      </c>
      <c r="I211" s="1">
        <v>2500</v>
      </c>
      <c r="J211" s="1">
        <v>1900</v>
      </c>
      <c r="M211" s="1">
        <v>15.7</v>
      </c>
      <c r="N211" s="1">
        <v>63.6</v>
      </c>
      <c r="O211" s="1" t="s">
        <v>38</v>
      </c>
    </row>
    <row r="212" spans="1:15" ht="13.5">
      <c r="A212" s="1" t="str">
        <f t="shared" si="11"/>
        <v>D03150G2</v>
      </c>
      <c r="B212" s="3">
        <v>3.15</v>
      </c>
      <c r="C212" s="1" t="str">
        <f t="shared" si="9"/>
        <v>G2</v>
      </c>
      <c r="D212" s="1" t="str">
        <f>CONCATENATE(VLOOKUP($B212,DrahtB!$B$8:$C$115,2,FALSE),O212)</f>
        <v>R20I</v>
      </c>
      <c r="E212" s="3">
        <f t="shared" si="10"/>
        <v>3.234</v>
      </c>
      <c r="F212" s="1">
        <v>3.276</v>
      </c>
      <c r="G212" s="1">
        <v>0.084</v>
      </c>
      <c r="I212" s="1">
        <v>2500</v>
      </c>
      <c r="J212" s="1">
        <v>1900</v>
      </c>
      <c r="M212" s="1">
        <v>14.3</v>
      </c>
      <c r="N212" s="1">
        <v>70.1</v>
      </c>
      <c r="O212" s="1" t="s">
        <v>38</v>
      </c>
    </row>
    <row r="213" spans="1:15" ht="13.5">
      <c r="A213" s="1" t="str">
        <f t="shared" si="11"/>
        <v>D03350G2</v>
      </c>
      <c r="B213" s="3">
        <v>3.35</v>
      </c>
      <c r="C213" s="1" t="str">
        <f t="shared" si="9"/>
        <v>G2</v>
      </c>
      <c r="D213" s="1" t="str">
        <f>CONCATENATE(VLOOKUP($B213,DrahtB!$B$8:$C$115,2,FALSE),O213)</f>
        <v>R40I</v>
      </c>
      <c r="E213" s="3">
        <f t="shared" si="10"/>
        <v>3.436</v>
      </c>
      <c r="F213" s="1">
        <v>3.479</v>
      </c>
      <c r="G213" s="1">
        <v>0.086</v>
      </c>
      <c r="I213" s="1">
        <v>2500</v>
      </c>
      <c r="J213" s="1">
        <v>1900</v>
      </c>
      <c r="M213" s="1">
        <v>12.6</v>
      </c>
      <c r="N213" s="1">
        <v>79.3</v>
      </c>
      <c r="O213" s="1" t="s">
        <v>38</v>
      </c>
    </row>
    <row r="214" spans="1:15" ht="13.5">
      <c r="A214" s="1" t="str">
        <f t="shared" si="11"/>
        <v>D03550G2</v>
      </c>
      <c r="B214" s="3">
        <v>3.55</v>
      </c>
      <c r="C214" s="1" t="str">
        <f t="shared" si="9"/>
        <v>G2</v>
      </c>
      <c r="D214" s="1" t="str">
        <f>CONCATENATE(VLOOKUP($B214,DrahtB!$B$8:$C$115,2,FALSE),O214)</f>
        <v>R20I</v>
      </c>
      <c r="E214" s="3">
        <f t="shared" si="10"/>
        <v>3.6359999999999997</v>
      </c>
      <c r="F214" s="1">
        <v>3.679</v>
      </c>
      <c r="G214" s="1">
        <v>0.086</v>
      </c>
      <c r="I214" s="1">
        <v>2500</v>
      </c>
      <c r="J214" s="1">
        <v>1900</v>
      </c>
      <c r="M214" s="1">
        <v>11.2</v>
      </c>
      <c r="N214" s="1">
        <v>89</v>
      </c>
      <c r="O214" s="1" t="s">
        <v>38</v>
      </c>
    </row>
    <row r="215" spans="1:15" ht="13.5">
      <c r="A215" s="1" t="str">
        <f t="shared" si="11"/>
        <v>D03750G2</v>
      </c>
      <c r="B215" s="3">
        <v>3.75</v>
      </c>
      <c r="C215" s="1" t="str">
        <f t="shared" si="9"/>
        <v>G2</v>
      </c>
      <c r="D215" s="1" t="str">
        <f>CONCATENATE(VLOOKUP($B215,DrahtB!$B$8:$C$115,2,FALSE),O215)</f>
        <v>R40I</v>
      </c>
      <c r="E215" s="3">
        <f t="shared" si="10"/>
        <v>3.839</v>
      </c>
      <c r="F215" s="1">
        <v>3.883</v>
      </c>
      <c r="G215" s="1">
        <v>0.089</v>
      </c>
      <c r="I215" s="1">
        <v>2500</v>
      </c>
      <c r="J215" s="1">
        <v>1900</v>
      </c>
      <c r="M215" s="1">
        <v>10.1</v>
      </c>
      <c r="N215" s="1">
        <v>99.3</v>
      </c>
      <c r="O215" s="1" t="s">
        <v>38</v>
      </c>
    </row>
    <row r="216" spans="1:15" ht="13.5">
      <c r="A216" s="1" t="str">
        <f t="shared" si="11"/>
        <v>D04000G2</v>
      </c>
      <c r="B216" s="3">
        <v>4</v>
      </c>
      <c r="C216" s="1" t="str">
        <f t="shared" si="9"/>
        <v>G2</v>
      </c>
      <c r="D216" s="1" t="str">
        <f>CONCATENATE(VLOOKUP($B216,DrahtB!$B$8:$C$115,2,FALSE),O216)</f>
        <v>R20I</v>
      </c>
      <c r="E216" s="3">
        <f t="shared" si="10"/>
        <v>4.089</v>
      </c>
      <c r="F216" s="1">
        <v>4.133</v>
      </c>
      <c r="G216" s="1">
        <v>0.089</v>
      </c>
      <c r="I216" s="1">
        <v>2500</v>
      </c>
      <c r="J216" s="1">
        <v>1900</v>
      </c>
      <c r="M216" s="1">
        <v>8.85</v>
      </c>
      <c r="N216" s="1">
        <v>113</v>
      </c>
      <c r="O216" s="1" t="s">
        <v>38</v>
      </c>
    </row>
    <row r="217" spans="1:15" ht="13.5">
      <c r="A217" s="1" t="str">
        <f t="shared" si="11"/>
        <v>D04250G2</v>
      </c>
      <c r="B217" s="3">
        <v>4.25</v>
      </c>
      <c r="C217" s="1" t="str">
        <f t="shared" si="9"/>
        <v>G2</v>
      </c>
      <c r="D217" s="1" t="str">
        <f>CONCATENATE(VLOOKUP($B217,DrahtB!$B$8:$C$115,2,FALSE),O217)</f>
        <v>R40I</v>
      </c>
      <c r="E217" s="3">
        <f t="shared" si="10"/>
        <v>4.342</v>
      </c>
      <c r="F217" s="1">
        <v>4.387</v>
      </c>
      <c r="G217" s="1">
        <v>0.092</v>
      </c>
      <c r="I217" s="1">
        <v>2500</v>
      </c>
      <c r="J217" s="1">
        <v>1900</v>
      </c>
      <c r="M217" s="1">
        <v>7.87</v>
      </c>
      <c r="N217" s="1">
        <v>127</v>
      </c>
      <c r="O217" s="1" t="s">
        <v>38</v>
      </c>
    </row>
    <row r="218" spans="1:15" ht="13.5">
      <c r="A218" s="1" t="str">
        <f t="shared" si="11"/>
        <v>D04500G2</v>
      </c>
      <c r="B218" s="3">
        <v>4.5</v>
      </c>
      <c r="C218" s="1" t="str">
        <f t="shared" si="9"/>
        <v>G2</v>
      </c>
      <c r="D218" s="1" t="str">
        <f>CONCATENATE(VLOOKUP($B218,DrahtB!$B$8:$C$115,2,FALSE),O218)</f>
        <v>R20I</v>
      </c>
      <c r="E218" s="3">
        <f t="shared" si="10"/>
        <v>4.592</v>
      </c>
      <c r="F218" s="1">
        <v>4.637</v>
      </c>
      <c r="G218" s="1">
        <v>0.092</v>
      </c>
      <c r="I218" s="1">
        <v>2500</v>
      </c>
      <c r="J218" s="1">
        <v>1900</v>
      </c>
      <c r="M218" s="1">
        <v>6.99</v>
      </c>
      <c r="N218" s="1">
        <v>143</v>
      </c>
      <c r="O218" s="1" t="s">
        <v>38</v>
      </c>
    </row>
    <row r="219" spans="1:15" ht="13.5">
      <c r="A219" s="1" t="str">
        <f t="shared" si="11"/>
        <v>D04750G2</v>
      </c>
      <c r="B219" s="3">
        <v>4.75</v>
      </c>
      <c r="C219" s="1" t="str">
        <f t="shared" si="9"/>
        <v>G2</v>
      </c>
      <c r="D219" s="1" t="str">
        <f>CONCATENATE(VLOOKUP($B219,DrahtB!$B$8:$C$115,2,FALSE),O219)</f>
        <v>R40I</v>
      </c>
      <c r="E219" s="3">
        <f t="shared" si="10"/>
        <v>4.844</v>
      </c>
      <c r="F219" s="1">
        <v>4.891</v>
      </c>
      <c r="G219" s="1">
        <v>0.094</v>
      </c>
      <c r="I219" s="1">
        <v>2500</v>
      </c>
      <c r="J219" s="1">
        <v>1900</v>
      </c>
      <c r="M219" s="1">
        <v>6.29</v>
      </c>
      <c r="N219" s="1">
        <v>159</v>
      </c>
      <c r="O219" s="1" t="s">
        <v>38</v>
      </c>
    </row>
    <row r="220" spans="1:15" ht="13.5">
      <c r="A220" s="1" t="str">
        <f t="shared" si="11"/>
        <v>D05000G2</v>
      </c>
      <c r="B220" s="3">
        <v>5</v>
      </c>
      <c r="C220" s="1" t="str">
        <f t="shared" si="9"/>
        <v>G2</v>
      </c>
      <c r="D220" s="1" t="str">
        <f>CONCATENATE(VLOOKUP($B220,DrahtB!$B$8:$C$115,2,FALSE),O220)</f>
        <v>R20I</v>
      </c>
      <c r="E220" s="3">
        <f t="shared" si="10"/>
        <v>5.094</v>
      </c>
      <c r="F220" s="1">
        <v>5.141</v>
      </c>
      <c r="G220" s="1">
        <v>0.094</v>
      </c>
      <c r="I220" s="1">
        <v>2500</v>
      </c>
      <c r="J220" s="1">
        <v>1900</v>
      </c>
      <c r="M220" s="1">
        <v>5.68</v>
      </c>
      <c r="N220" s="1">
        <v>176</v>
      </c>
      <c r="O220" s="1" t="s">
        <v>38</v>
      </c>
    </row>
    <row r="221" spans="1:7" ht="13.5">
      <c r="A221" s="1" t="s">
        <v>28</v>
      </c>
      <c r="E221" s="3"/>
      <c r="G221" s="3"/>
    </row>
    <row r="222" spans="1:12" ht="13.5">
      <c r="A222" s="1" t="str">
        <f t="shared" si="11"/>
        <v>D00010G3</v>
      </c>
      <c r="B222" s="3">
        <v>0.01</v>
      </c>
      <c r="C222" s="1" t="str">
        <f>$A$221</f>
        <v>G3</v>
      </c>
      <c r="D222" s="1" t="str">
        <f>CONCATENATE(VLOOKUP($B222,DrahtB!$B$8:$C$115,2,FALSE),O222)</f>
        <v>R40</v>
      </c>
      <c r="E222" s="3">
        <f t="shared" si="10"/>
        <v>0.017</v>
      </c>
      <c r="F222" s="1">
        <v>0.019</v>
      </c>
      <c r="G222" s="3">
        <v>0.007000000000000001</v>
      </c>
      <c r="I222" s="1">
        <v>350</v>
      </c>
      <c r="K222" s="1">
        <v>356389</v>
      </c>
      <c r="L222" s="1">
        <v>1069.1</v>
      </c>
    </row>
    <row r="223" spans="1:12" ht="13.5">
      <c r="A223" s="1" t="str">
        <f t="shared" si="11"/>
        <v>D00012G3</v>
      </c>
      <c r="B223" s="3">
        <v>0.012</v>
      </c>
      <c r="C223" s="1" t="str">
        <f aca="true" t="shared" si="12" ref="C223:C286">$A$221</f>
        <v>G3</v>
      </c>
      <c r="D223" s="1" t="str">
        <f>CONCATENATE(VLOOKUP($B223,DrahtB!$B$8:$C$115,2,FALSE),O223)</f>
        <v>R40</v>
      </c>
      <c r="E223" s="3">
        <f t="shared" si="10"/>
        <v>0.019</v>
      </c>
      <c r="F223" s="1">
        <v>0.021</v>
      </c>
      <c r="G223" s="3">
        <v>0.006999999999999999</v>
      </c>
      <c r="I223" s="1">
        <v>350</v>
      </c>
      <c r="K223" s="1">
        <v>288675</v>
      </c>
      <c r="L223" s="1">
        <v>782.9</v>
      </c>
    </row>
    <row r="224" spans="1:12" ht="13.5">
      <c r="A224" s="1" t="str">
        <f t="shared" si="11"/>
        <v>D00014G3</v>
      </c>
      <c r="B224" s="3">
        <v>0.014</v>
      </c>
      <c r="C224" s="1" t="str">
        <f t="shared" si="12"/>
        <v>G3</v>
      </c>
      <c r="D224" s="1" t="str">
        <f>CONCATENATE(VLOOKUP($B224,DrahtB!$B$8:$C$115,2,FALSE),O224)</f>
        <v>R20</v>
      </c>
      <c r="E224" s="3">
        <f t="shared" si="10"/>
        <v>0.021</v>
      </c>
      <c r="F224" s="1">
        <v>0.023</v>
      </c>
      <c r="G224" s="3">
        <v>0.007000000000000001</v>
      </c>
      <c r="I224" s="1">
        <v>350</v>
      </c>
      <c r="K224" s="1">
        <v>238574</v>
      </c>
      <c r="L224" s="1">
        <v>596.8</v>
      </c>
    </row>
    <row r="225" spans="1:12" ht="13.5">
      <c r="A225" s="1" t="str">
        <f t="shared" si="11"/>
        <v>D00016G3</v>
      </c>
      <c r="B225" s="3">
        <v>0.016</v>
      </c>
      <c r="C225" s="1" t="str">
        <f t="shared" si="12"/>
        <v>G3</v>
      </c>
      <c r="D225" s="1" t="str">
        <f>CONCATENATE(VLOOKUP($B225,DrahtB!$B$8:$C$115,2,FALSE),O225)</f>
        <v>R20</v>
      </c>
      <c r="E225" s="3">
        <f t="shared" si="10"/>
        <v>0.023</v>
      </c>
      <c r="F225" s="1">
        <v>0.025</v>
      </c>
      <c r="G225" s="3">
        <v>0.006999999999999999</v>
      </c>
      <c r="I225" s="1">
        <v>350</v>
      </c>
      <c r="K225" s="1">
        <v>200469</v>
      </c>
      <c r="L225" s="1">
        <v>469.5</v>
      </c>
    </row>
    <row r="226" spans="1:12" ht="13.5">
      <c r="A226" s="1" t="str">
        <f t="shared" si="11"/>
        <v>D00018G3</v>
      </c>
      <c r="B226" s="3">
        <v>0.018</v>
      </c>
      <c r="C226" s="1" t="str">
        <f t="shared" si="12"/>
        <v>G3</v>
      </c>
      <c r="D226" s="1" t="str">
        <f>CONCATENATE(VLOOKUP($B226,DrahtB!$B$8:$C$115,2,FALSE),O226)</f>
        <v>R20</v>
      </c>
      <c r="E226" s="3">
        <f t="shared" si="10"/>
        <v>0.025</v>
      </c>
      <c r="F226" s="1">
        <v>0.027</v>
      </c>
      <c r="G226" s="3">
        <v>0.007000000000000003</v>
      </c>
      <c r="I226" s="1">
        <v>350</v>
      </c>
      <c r="K226" s="1">
        <v>170814</v>
      </c>
      <c r="L226" s="1">
        <v>378.8</v>
      </c>
    </row>
    <row r="227" spans="1:12" ht="13.5">
      <c r="A227" s="1" t="str">
        <f t="shared" si="11"/>
        <v>D00019G3</v>
      </c>
      <c r="B227" s="3">
        <v>0.019</v>
      </c>
      <c r="C227" s="1" t="str">
        <f t="shared" si="12"/>
        <v>G3</v>
      </c>
      <c r="D227" s="1" t="str">
        <f>CONCATENATE(VLOOKUP($B227,DrahtB!$B$8:$C$115,2,FALSE),O227)</f>
        <v>R40</v>
      </c>
      <c r="E227" s="3">
        <f t="shared" si="10"/>
        <v>0.027</v>
      </c>
      <c r="F227" s="1">
        <v>0.029</v>
      </c>
      <c r="G227" s="3">
        <v>0.008</v>
      </c>
      <c r="I227" s="1">
        <v>410</v>
      </c>
      <c r="K227" s="1">
        <v>147283</v>
      </c>
      <c r="L227" s="1">
        <v>336.3</v>
      </c>
    </row>
    <row r="228" spans="1:12" ht="13.5">
      <c r="A228" s="1" t="str">
        <f t="shared" si="11"/>
        <v>D00020G3</v>
      </c>
      <c r="B228" s="3">
        <v>0.02</v>
      </c>
      <c r="C228" s="1" t="str">
        <f t="shared" si="12"/>
        <v>G3</v>
      </c>
      <c r="D228" s="1" t="str">
        <f>CONCATENATE(VLOOKUP($B228,DrahtB!$B$8:$C$115,2,FALSE),O228)</f>
        <v>R20</v>
      </c>
      <c r="E228" s="3">
        <f t="shared" si="10"/>
        <v>0.028</v>
      </c>
      <c r="F228" s="1">
        <v>0.03</v>
      </c>
      <c r="G228" s="3">
        <v>0.008</v>
      </c>
      <c r="I228" s="1">
        <v>410</v>
      </c>
      <c r="K228" s="1">
        <v>137301</v>
      </c>
      <c r="L228" s="1">
        <v>306.2</v>
      </c>
    </row>
    <row r="229" spans="1:12" ht="13.5">
      <c r="A229" s="1" t="str">
        <f t="shared" si="11"/>
        <v>D00021G3</v>
      </c>
      <c r="B229" s="3">
        <v>0.021</v>
      </c>
      <c r="C229" s="1" t="str">
        <f t="shared" si="12"/>
        <v>G3</v>
      </c>
      <c r="D229" s="1" t="str">
        <f>CONCATENATE(VLOOKUP($B229,DrahtB!$B$8:$C$115,2,FALSE),O229)</f>
        <v>R40</v>
      </c>
      <c r="E229" s="3">
        <f t="shared" si="10"/>
        <v>0.029</v>
      </c>
      <c r="F229" s="1">
        <v>0.031</v>
      </c>
      <c r="G229" s="3">
        <v>0.008</v>
      </c>
      <c r="I229" s="1">
        <v>470</v>
      </c>
      <c r="K229" s="1">
        <v>128300</v>
      </c>
      <c r="L229" s="1">
        <v>279.9</v>
      </c>
    </row>
    <row r="230" spans="1:12" ht="13.5">
      <c r="A230" s="1" t="str">
        <f t="shared" si="11"/>
        <v>D00022G3</v>
      </c>
      <c r="B230" s="3">
        <v>0.022</v>
      </c>
      <c r="C230" s="1" t="str">
        <f t="shared" si="12"/>
        <v>G3</v>
      </c>
      <c r="D230" s="1" t="str">
        <f>CONCATENATE(VLOOKUP($B230,DrahtB!$B$8:$C$115,2,FALSE),O230)</f>
        <v>R20</v>
      </c>
      <c r="E230" s="3">
        <f t="shared" si="10"/>
        <v>0.031</v>
      </c>
      <c r="F230" s="1">
        <v>0.033</v>
      </c>
      <c r="G230" s="3">
        <v>0.009000000000000001</v>
      </c>
      <c r="I230" s="1">
        <v>470</v>
      </c>
      <c r="K230" s="1">
        <v>112764</v>
      </c>
      <c r="L230" s="1">
        <v>252.6</v>
      </c>
    </row>
    <row r="231" spans="1:12" ht="13.5">
      <c r="A231" s="1" t="str">
        <f t="shared" si="11"/>
        <v>D00023G3</v>
      </c>
      <c r="B231" s="3">
        <v>0.023</v>
      </c>
      <c r="C231" s="1" t="str">
        <f t="shared" si="12"/>
        <v>G3</v>
      </c>
      <c r="D231" s="1" t="str">
        <f>CONCATENATE(VLOOKUP($B231,DrahtB!$B$8:$C$115,2,FALSE),O231)</f>
        <v>R40</v>
      </c>
      <c r="E231" s="3">
        <f t="shared" si="10"/>
        <v>0.032</v>
      </c>
      <c r="F231" s="1">
        <v>0.035</v>
      </c>
      <c r="G231" s="3">
        <v>0.009000000000000001</v>
      </c>
      <c r="I231" s="1">
        <v>470</v>
      </c>
      <c r="K231" s="1">
        <v>102892</v>
      </c>
      <c r="L231" s="1">
        <v>231</v>
      </c>
    </row>
    <row r="232" spans="1:12" ht="13.5">
      <c r="A232" s="1" t="str">
        <f t="shared" si="11"/>
        <v>D00024G3</v>
      </c>
      <c r="B232" s="3">
        <v>0.024</v>
      </c>
      <c r="C232" s="1" t="str">
        <f t="shared" si="12"/>
        <v>G3</v>
      </c>
      <c r="D232" s="1" t="str">
        <f>CONCATENATE(VLOOKUP($B232,DrahtB!$B$8:$C$115,2,FALSE),O232)</f>
        <v>R40</v>
      </c>
      <c r="E232" s="3">
        <f t="shared" si="10"/>
        <v>0.033</v>
      </c>
      <c r="F232" s="1">
        <v>0.036</v>
      </c>
      <c r="G232" s="3">
        <v>0.009000000000000001</v>
      </c>
      <c r="I232" s="1">
        <v>470</v>
      </c>
      <c r="K232" s="1">
        <v>97013</v>
      </c>
      <c r="L232" s="1">
        <v>213.6</v>
      </c>
    </row>
    <row r="233" spans="1:12" ht="13.5">
      <c r="A233" s="1" t="str">
        <f t="shared" si="11"/>
        <v>D00025G3</v>
      </c>
      <c r="B233" s="3">
        <v>0.025</v>
      </c>
      <c r="C233" s="1" t="str">
        <f t="shared" si="12"/>
        <v>G3</v>
      </c>
      <c r="D233" s="1" t="str">
        <f>CONCATENATE(VLOOKUP($B233,DrahtB!$B$8:$C$115,2,FALSE),O233)</f>
        <v>R20</v>
      </c>
      <c r="E233" s="3">
        <f t="shared" si="10"/>
        <v>0.035</v>
      </c>
      <c r="F233" s="1">
        <v>0.038</v>
      </c>
      <c r="G233" s="3">
        <v>0.01</v>
      </c>
      <c r="I233" s="1">
        <v>470</v>
      </c>
      <c r="K233" s="1">
        <v>86673</v>
      </c>
      <c r="L233" s="1">
        <v>195.2</v>
      </c>
    </row>
    <row r="234" spans="1:12" ht="13.5">
      <c r="A234" s="1" t="str">
        <f t="shared" si="11"/>
        <v>D00027G3</v>
      </c>
      <c r="B234" s="3">
        <v>0.027</v>
      </c>
      <c r="C234" s="1" t="str">
        <f t="shared" si="12"/>
        <v>G3</v>
      </c>
      <c r="D234" s="1" t="str">
        <f>CONCATENATE(VLOOKUP($B234,DrahtB!$B$8:$C$115,2,FALSE),O234)</f>
        <v>R40</v>
      </c>
      <c r="E234" s="3">
        <f t="shared" si="10"/>
        <v>0.037</v>
      </c>
      <c r="F234" s="1">
        <v>0.041</v>
      </c>
      <c r="G234" s="3">
        <v>0.01</v>
      </c>
      <c r="I234" s="1">
        <v>530</v>
      </c>
      <c r="K234" s="1">
        <v>75917</v>
      </c>
      <c r="L234" s="1">
        <v>168.3</v>
      </c>
    </row>
    <row r="235" spans="1:12" ht="13.5">
      <c r="A235" s="1" t="str">
        <f t="shared" si="11"/>
        <v>D00028G3</v>
      </c>
      <c r="B235" s="3">
        <v>0.028</v>
      </c>
      <c r="C235" s="1" t="str">
        <f t="shared" si="12"/>
        <v>G3</v>
      </c>
      <c r="D235" s="1" t="str">
        <f>CONCATENATE(VLOOKUP($B235,DrahtB!$B$8:$C$115,2,FALSE),O235)</f>
        <v>R20</v>
      </c>
      <c r="E235" s="3">
        <f t="shared" si="10"/>
        <v>0.039999999999999994</v>
      </c>
      <c r="F235" s="1">
        <v>0.043</v>
      </c>
      <c r="G235" s="3">
        <v>0.011999999999999997</v>
      </c>
      <c r="I235" s="1">
        <v>530</v>
      </c>
      <c r="K235" s="1">
        <v>68691</v>
      </c>
      <c r="L235" s="1">
        <v>155.4</v>
      </c>
    </row>
    <row r="236" spans="1:12" ht="13.5">
      <c r="A236" s="1" t="str">
        <f t="shared" si="11"/>
        <v>D00030G3</v>
      </c>
      <c r="B236" s="3">
        <v>0.03</v>
      </c>
      <c r="C236" s="1" t="str">
        <f t="shared" si="12"/>
        <v>G3</v>
      </c>
      <c r="D236" s="1" t="str">
        <f>CONCATENATE(VLOOKUP($B236,DrahtB!$B$8:$C$115,2,FALSE),O236)</f>
        <v>R40</v>
      </c>
      <c r="E236" s="3">
        <f t="shared" si="10"/>
        <v>0.042</v>
      </c>
      <c r="F236" s="1">
        <v>0.046</v>
      </c>
      <c r="G236" s="3">
        <v>0.012000000000000004</v>
      </c>
      <c r="I236" s="1">
        <v>590</v>
      </c>
      <c r="K236" s="1">
        <v>59644</v>
      </c>
      <c r="L236" s="1">
        <v>135.2</v>
      </c>
    </row>
    <row r="237" spans="1:12" ht="13.5">
      <c r="A237" s="1" t="str">
        <f t="shared" si="11"/>
        <v>D00032G3</v>
      </c>
      <c r="B237" s="3">
        <v>0.032</v>
      </c>
      <c r="C237" s="1" t="str">
        <f t="shared" si="12"/>
        <v>G3</v>
      </c>
      <c r="D237" s="1" t="str">
        <f>CONCATENATE(VLOOKUP($B237,DrahtB!$B$8:$C$115,2,FALSE),O237)</f>
        <v>R20</v>
      </c>
      <c r="E237" s="3">
        <f t="shared" si="10"/>
        <v>0.044</v>
      </c>
      <c r="F237" s="1">
        <v>0.048</v>
      </c>
      <c r="G237" s="3">
        <v>0.011999999999999997</v>
      </c>
      <c r="I237" s="1">
        <v>590</v>
      </c>
      <c r="K237" s="1">
        <v>54570</v>
      </c>
      <c r="L237" s="1">
        <v>120.2</v>
      </c>
    </row>
    <row r="238" spans="1:12" ht="13.5">
      <c r="A238" s="1" t="str">
        <f t="shared" si="11"/>
        <v>D00034G3</v>
      </c>
      <c r="B238" s="3">
        <v>0.034</v>
      </c>
      <c r="C238" s="1" t="str">
        <f t="shared" si="12"/>
        <v>G3</v>
      </c>
      <c r="D238" s="1" t="str">
        <f>CONCATENATE(VLOOKUP($B238,DrahtB!$B$8:$C$115,2,FALSE),O238)</f>
        <v>R40</v>
      </c>
      <c r="E238" s="3">
        <f t="shared" si="10"/>
        <v>0.047</v>
      </c>
      <c r="F238" s="1">
        <v>0.051</v>
      </c>
      <c r="G238" s="3">
        <v>0.012999999999999998</v>
      </c>
      <c r="I238" s="1">
        <v>650</v>
      </c>
      <c r="K238" s="1">
        <v>48092</v>
      </c>
      <c r="L238" s="1">
        <v>106.3</v>
      </c>
    </row>
    <row r="239" spans="1:12" ht="13.5">
      <c r="A239" s="1" t="str">
        <f t="shared" si="11"/>
        <v>D00036G3</v>
      </c>
      <c r="B239" s="3">
        <v>0.036</v>
      </c>
      <c r="C239" s="1" t="str">
        <f t="shared" si="12"/>
        <v>G3</v>
      </c>
      <c r="D239" s="1" t="str">
        <f>CONCATENATE(VLOOKUP($B239,DrahtB!$B$8:$C$115,2,FALSE),O239)</f>
        <v>R20</v>
      </c>
      <c r="E239" s="3">
        <f t="shared" si="10"/>
        <v>0.05</v>
      </c>
      <c r="F239" s="1">
        <v>0.054</v>
      </c>
      <c r="G239" s="3">
        <v>0.014000000000000005</v>
      </c>
      <c r="I239" s="1">
        <v>650</v>
      </c>
      <c r="K239" s="1">
        <v>42703</v>
      </c>
      <c r="L239" s="1">
        <v>94.69</v>
      </c>
    </row>
    <row r="240" spans="1:12" ht="13.5">
      <c r="A240" s="1" t="str">
        <f t="shared" si="11"/>
        <v>D00038G3</v>
      </c>
      <c r="B240" s="3">
        <v>0.038</v>
      </c>
      <c r="C240" s="1" t="str">
        <f t="shared" si="12"/>
        <v>G3</v>
      </c>
      <c r="D240" s="1" t="str">
        <f>CONCATENATE(VLOOKUP($B240,DrahtB!$B$8:$C$115,2,FALSE),O240)</f>
        <v>R40</v>
      </c>
      <c r="E240" s="3">
        <f t="shared" si="10"/>
        <v>0.052</v>
      </c>
      <c r="F240" s="1">
        <v>0.056</v>
      </c>
      <c r="G240" s="3">
        <v>0.013999999999999999</v>
      </c>
      <c r="I240" s="1">
        <v>710</v>
      </c>
      <c r="K240" s="1">
        <v>39599</v>
      </c>
      <c r="L240" s="1">
        <v>85.72</v>
      </c>
    </row>
    <row r="241" spans="1:12" ht="13.5">
      <c r="A241" s="1" t="str">
        <f t="shared" si="11"/>
        <v>D00040G3</v>
      </c>
      <c r="B241" s="3">
        <v>0.04</v>
      </c>
      <c r="C241" s="1" t="str">
        <f t="shared" si="12"/>
        <v>G3</v>
      </c>
      <c r="D241" s="1" t="str">
        <f>CONCATENATE(VLOOKUP($B241,DrahtB!$B$8:$C$115,2,FALSE),O241)</f>
        <v>R20</v>
      </c>
      <c r="E241" s="3">
        <f t="shared" si="10"/>
        <v>0.055</v>
      </c>
      <c r="F241" s="1">
        <v>0.059</v>
      </c>
      <c r="G241" s="3">
        <v>0.015</v>
      </c>
      <c r="I241" s="1">
        <v>710</v>
      </c>
      <c r="K241" s="1">
        <v>35540</v>
      </c>
      <c r="L241" s="1">
        <v>77.25</v>
      </c>
    </row>
    <row r="242" spans="1:12" ht="13.5">
      <c r="A242" s="1" t="str">
        <f t="shared" si="11"/>
        <v>D00043G3</v>
      </c>
      <c r="B242" s="3">
        <v>0.043</v>
      </c>
      <c r="C242" s="1" t="str">
        <f t="shared" si="12"/>
        <v>G3</v>
      </c>
      <c r="D242" s="1" t="str">
        <f>CONCATENATE(VLOOKUP($B242,DrahtB!$B$8:$C$115,2,FALSE),O242)</f>
        <v>R40</v>
      </c>
      <c r="E242" s="3">
        <f t="shared" si="10"/>
        <v>0.059</v>
      </c>
      <c r="F242" s="1">
        <v>0.063</v>
      </c>
      <c r="G242" s="3">
        <v>0.016</v>
      </c>
      <c r="I242" s="1">
        <v>710</v>
      </c>
      <c r="K242" s="1">
        <v>31032</v>
      </c>
      <c r="L242" s="1">
        <v>67.01</v>
      </c>
    </row>
    <row r="243" spans="1:12" ht="13.5">
      <c r="A243" s="1" t="str">
        <f t="shared" si="11"/>
        <v>D00045G3</v>
      </c>
      <c r="B243" s="3">
        <v>0.045</v>
      </c>
      <c r="C243" s="1" t="str">
        <f t="shared" si="12"/>
        <v>G3</v>
      </c>
      <c r="D243" s="1" t="str">
        <f>CONCATENATE(VLOOKUP($B243,DrahtB!$B$8:$C$115,2,FALSE),O243)</f>
        <v>R20</v>
      </c>
      <c r="E243" s="3">
        <f t="shared" si="10"/>
        <v>0.062</v>
      </c>
      <c r="F243" s="1">
        <v>0.067</v>
      </c>
      <c r="G243" s="3">
        <v>0.017</v>
      </c>
      <c r="I243" s="1">
        <v>710</v>
      </c>
      <c r="K243" s="1">
        <v>27756</v>
      </c>
      <c r="L243" s="1">
        <v>60.85</v>
      </c>
    </row>
    <row r="244" spans="1:12" ht="13.5">
      <c r="A244" s="1" t="str">
        <f t="shared" si="11"/>
        <v>D00048G3</v>
      </c>
      <c r="B244" s="3">
        <v>0.048</v>
      </c>
      <c r="C244" s="1" t="str">
        <f t="shared" si="12"/>
        <v>G3</v>
      </c>
      <c r="D244" s="1" t="str">
        <f>CONCATENATE(VLOOKUP($B244,DrahtB!$B$8:$C$115,2,FALSE),O244)</f>
        <v>R40</v>
      </c>
      <c r="E244" s="3">
        <f t="shared" si="10"/>
        <v>0.066</v>
      </c>
      <c r="F244" s="1">
        <v>0.07</v>
      </c>
      <c r="G244" s="3">
        <v>0.018000000000000002</v>
      </c>
      <c r="I244" s="1">
        <v>830</v>
      </c>
      <c r="K244" s="1">
        <v>24972</v>
      </c>
      <c r="L244" s="1">
        <v>53.81</v>
      </c>
    </row>
    <row r="245" spans="1:12" ht="13.5">
      <c r="A245" s="1" t="str">
        <f t="shared" si="11"/>
        <v>D00050G3</v>
      </c>
      <c r="B245" s="3">
        <v>0.05</v>
      </c>
      <c r="C245" s="1" t="str">
        <f t="shared" si="12"/>
        <v>G3</v>
      </c>
      <c r="D245" s="1" t="str">
        <f>CONCATENATE(VLOOKUP($B245,DrahtB!$B$8:$C$115,2,FALSE),O245)</f>
        <v>R20</v>
      </c>
      <c r="E245" s="3">
        <f t="shared" si="10"/>
        <v>0.067</v>
      </c>
      <c r="F245" s="1">
        <v>0.072</v>
      </c>
      <c r="G245" s="3">
        <v>0.017</v>
      </c>
      <c r="I245" s="1">
        <v>830</v>
      </c>
      <c r="K245" s="1">
        <v>23906</v>
      </c>
      <c r="L245" s="1">
        <v>50.08</v>
      </c>
    </row>
    <row r="246" spans="1:12" ht="13.5">
      <c r="A246" s="1" t="str">
        <f t="shared" si="11"/>
        <v>D00053G3</v>
      </c>
      <c r="B246" s="3">
        <v>0.053</v>
      </c>
      <c r="C246" s="1" t="str">
        <f t="shared" si="12"/>
        <v>G3</v>
      </c>
      <c r="D246" s="1" t="str">
        <f>CONCATENATE(VLOOKUP($B246,DrahtB!$B$8:$C$115,2,FALSE),O246)</f>
        <v>R40</v>
      </c>
      <c r="E246" s="3">
        <f t="shared" si="10"/>
        <v>0.071</v>
      </c>
      <c r="F246" s="1">
        <v>0.076</v>
      </c>
      <c r="G246" s="3">
        <v>0.017999999999999995</v>
      </c>
      <c r="I246" s="1">
        <v>830</v>
      </c>
      <c r="K246" s="1">
        <v>21374</v>
      </c>
      <c r="L246" s="1">
        <v>44.62</v>
      </c>
    </row>
    <row r="247" spans="1:12" ht="13.5">
      <c r="A247" s="1" t="str">
        <f t="shared" si="11"/>
        <v>D00056G3</v>
      </c>
      <c r="B247" s="3">
        <v>0.056</v>
      </c>
      <c r="C247" s="1" t="str">
        <f t="shared" si="12"/>
        <v>G3</v>
      </c>
      <c r="D247" s="1" t="str">
        <f>CONCATENATE(VLOOKUP($B247,DrahtB!$B$8:$C$115,2,FALSE),O247)</f>
        <v>R20</v>
      </c>
      <c r="E247" s="3">
        <f t="shared" si="10"/>
        <v>0.075</v>
      </c>
      <c r="F247" s="1">
        <v>0.08</v>
      </c>
      <c r="G247" s="3">
        <v>0.018999999999999996</v>
      </c>
      <c r="I247" s="1">
        <v>890</v>
      </c>
      <c r="K247" s="1">
        <v>19225</v>
      </c>
      <c r="L247" s="1">
        <v>40.01</v>
      </c>
    </row>
    <row r="248" spans="1:12" ht="13.5">
      <c r="A248" s="1" t="str">
        <f t="shared" si="11"/>
        <v>D00060G3</v>
      </c>
      <c r="B248" s="3">
        <v>0.06</v>
      </c>
      <c r="C248" s="1" t="str">
        <f t="shared" si="12"/>
        <v>G3</v>
      </c>
      <c r="D248" s="1" t="str">
        <f>CONCATENATE(VLOOKUP($B248,DrahtB!$B$8:$C$115,2,FALSE),O248)</f>
        <v>R40</v>
      </c>
      <c r="E248" s="3">
        <f t="shared" si="10"/>
        <v>0.08</v>
      </c>
      <c r="F248" s="1">
        <v>0.085</v>
      </c>
      <c r="G248" s="3">
        <v>0.02</v>
      </c>
      <c r="I248" s="1">
        <v>890</v>
      </c>
      <c r="K248" s="1">
        <v>16965</v>
      </c>
      <c r="L248" s="1">
        <v>34.97</v>
      </c>
    </row>
    <row r="249" spans="1:12" ht="13.5">
      <c r="A249" s="1" t="str">
        <f t="shared" si="11"/>
        <v>D00063G3</v>
      </c>
      <c r="B249" s="3">
        <v>0.063</v>
      </c>
      <c r="C249" s="1" t="str">
        <f t="shared" si="12"/>
        <v>G3</v>
      </c>
      <c r="D249" s="1" t="str">
        <f>CONCATENATE(VLOOKUP($B249,DrahtB!$B$8:$C$115,2,FALSE),O249)</f>
        <v>R20</v>
      </c>
      <c r="E249" s="3">
        <f t="shared" si="10"/>
        <v>0.084</v>
      </c>
      <c r="F249" s="1">
        <v>0.089</v>
      </c>
      <c r="G249" s="3">
        <v>0.021000000000000005</v>
      </c>
      <c r="I249" s="1">
        <v>1020</v>
      </c>
      <c r="K249" s="1">
        <v>15433</v>
      </c>
      <c r="L249" s="1">
        <v>31.74</v>
      </c>
    </row>
    <row r="250" spans="1:12" ht="13.5">
      <c r="A250" s="1" t="str">
        <f t="shared" si="11"/>
        <v>D00067G3</v>
      </c>
      <c r="B250" s="3">
        <v>0.067</v>
      </c>
      <c r="C250" s="1" t="str">
        <f t="shared" si="12"/>
        <v>G3</v>
      </c>
      <c r="D250" s="1" t="str">
        <f>CONCATENATE(VLOOKUP($B250,DrahtB!$B$8:$C$115,2,FALSE),O250)</f>
        <v>R40</v>
      </c>
      <c r="E250" s="3">
        <f t="shared" si="10"/>
        <v>0.089</v>
      </c>
      <c r="F250" s="1">
        <v>0.093</v>
      </c>
      <c r="G250" s="3">
        <v>0.021999999999999992</v>
      </c>
      <c r="I250" s="1">
        <v>1020</v>
      </c>
      <c r="K250" s="1">
        <v>13944</v>
      </c>
      <c r="L250" s="1">
        <v>28.21</v>
      </c>
    </row>
    <row r="251" spans="1:12" ht="13.5">
      <c r="A251" s="1" t="str">
        <f t="shared" si="11"/>
        <v>D00070G3</v>
      </c>
      <c r="B251" s="3">
        <v>0.07</v>
      </c>
      <c r="C251" s="1" t="str">
        <f t="shared" si="12"/>
        <v>G3</v>
      </c>
      <c r="D251" s="1" t="str">
        <f>CONCATENATE(VLOOKUP($B251,DrahtB!$B$8:$C$115,2,FALSE),O251)</f>
        <v>R40</v>
      </c>
      <c r="E251" s="3">
        <f t="shared" si="10"/>
        <v>0.091</v>
      </c>
      <c r="F251" s="1">
        <v>0.096</v>
      </c>
      <c r="G251" s="3">
        <v>0.02099999999999999</v>
      </c>
      <c r="I251" s="1">
        <v>1020</v>
      </c>
      <c r="K251" s="1">
        <v>13208</v>
      </c>
      <c r="L251" s="1">
        <v>26.06</v>
      </c>
    </row>
    <row r="252" spans="1:15" ht="13.5">
      <c r="A252" s="1" t="str">
        <f t="shared" si="11"/>
        <v>D00071G3</v>
      </c>
      <c r="B252" s="3">
        <v>0.071</v>
      </c>
      <c r="C252" s="1" t="str">
        <f t="shared" si="12"/>
        <v>G3</v>
      </c>
      <c r="D252" s="1" t="str">
        <f>CONCATENATE(VLOOKUP($B252,DrahtB!$B$8:$C$115,2,FALSE),O252)</f>
        <v>R20I</v>
      </c>
      <c r="E252" s="3">
        <f t="shared" si="10"/>
        <v>0.089</v>
      </c>
      <c r="F252" s="1">
        <v>0.097</v>
      </c>
      <c r="G252" s="3">
        <v>0.018</v>
      </c>
      <c r="I252" s="1">
        <v>1100</v>
      </c>
      <c r="K252" s="1">
        <v>12930</v>
      </c>
      <c r="L252" s="1">
        <v>25.37</v>
      </c>
      <c r="M252" s="1">
        <v>25400</v>
      </c>
      <c r="N252" s="1">
        <v>0.0394</v>
      </c>
      <c r="O252" s="1" t="s">
        <v>38</v>
      </c>
    </row>
    <row r="253" spans="1:15" ht="13.5">
      <c r="A253" s="1" t="str">
        <f t="shared" si="11"/>
        <v>D00075G3</v>
      </c>
      <c r="B253" s="3">
        <v>0.075</v>
      </c>
      <c r="C253" s="1" t="str">
        <f t="shared" si="12"/>
        <v>G3</v>
      </c>
      <c r="D253" s="1" t="str">
        <f>CONCATENATE(VLOOKUP($B253,DrahtB!$B$8:$C$115,2,FALSE),O253)</f>
        <v>R40I</v>
      </c>
      <c r="E253" s="3">
        <f t="shared" si="10"/>
        <v>0.095</v>
      </c>
      <c r="F253" s="1">
        <v>0.102</v>
      </c>
      <c r="G253" s="3">
        <v>0.02</v>
      </c>
      <c r="I253" s="1">
        <v>1200</v>
      </c>
      <c r="K253" s="1">
        <v>11781</v>
      </c>
      <c r="L253" s="1">
        <v>22.82</v>
      </c>
      <c r="M253" s="1">
        <v>22800</v>
      </c>
      <c r="N253" s="1">
        <v>0.0438</v>
      </c>
      <c r="O253" s="1" t="s">
        <v>38</v>
      </c>
    </row>
    <row r="254" spans="1:15" ht="13.5">
      <c r="A254" s="1" t="str">
        <f t="shared" si="11"/>
        <v>D00080G3</v>
      </c>
      <c r="B254" s="3">
        <v>0.08</v>
      </c>
      <c r="C254" s="1" t="str">
        <f t="shared" si="12"/>
        <v>G3</v>
      </c>
      <c r="D254" s="1" t="str">
        <f>CONCATENATE(VLOOKUP($B254,DrahtB!$B$8:$C$115,2,FALSE),O254)</f>
        <v>R20I</v>
      </c>
      <c r="E254" s="3">
        <f t="shared" si="10"/>
        <v>0.1</v>
      </c>
      <c r="F254" s="1">
        <v>0.108</v>
      </c>
      <c r="G254" s="3">
        <v>0.02</v>
      </c>
      <c r="I254" s="1">
        <v>1200</v>
      </c>
      <c r="K254" s="1">
        <v>10473</v>
      </c>
      <c r="L254" s="1">
        <v>20.11</v>
      </c>
      <c r="M254" s="1">
        <v>20100</v>
      </c>
      <c r="N254" s="1">
        <v>0.0497</v>
      </c>
      <c r="O254" s="1" t="s">
        <v>38</v>
      </c>
    </row>
    <row r="255" spans="1:15" ht="13.5">
      <c r="A255" s="1" t="str">
        <f t="shared" si="11"/>
        <v>D00085G3</v>
      </c>
      <c r="B255" s="3">
        <v>0.085</v>
      </c>
      <c r="C255" s="1" t="str">
        <f t="shared" si="12"/>
        <v>G3</v>
      </c>
      <c r="D255" s="1" t="str">
        <f>CONCATENATE(VLOOKUP($B255,DrahtB!$B$8:$C$115,2,FALSE),O255)</f>
        <v>R40I</v>
      </c>
      <c r="E255" s="3">
        <f t="shared" si="10"/>
        <v>0.10700000000000001</v>
      </c>
      <c r="F255" s="1">
        <v>0.114</v>
      </c>
      <c r="G255" s="3">
        <v>0.022</v>
      </c>
      <c r="I255" s="1">
        <v>1300</v>
      </c>
      <c r="K255" s="1">
        <v>9372</v>
      </c>
      <c r="L255" s="1">
        <v>17.86</v>
      </c>
      <c r="M255" s="1">
        <v>17900</v>
      </c>
      <c r="N255" s="1">
        <v>0.0559</v>
      </c>
      <c r="O255" s="1" t="s">
        <v>38</v>
      </c>
    </row>
    <row r="256" spans="1:15" ht="13.5">
      <c r="A256" s="1" t="str">
        <f t="shared" si="11"/>
        <v>D00090G3</v>
      </c>
      <c r="B256" s="3">
        <v>0.09</v>
      </c>
      <c r="C256" s="1" t="str">
        <f t="shared" si="12"/>
        <v>G3</v>
      </c>
      <c r="D256" s="1" t="str">
        <f>CONCATENATE(VLOOKUP($B256,DrahtB!$B$8:$C$115,2,FALSE),O256)</f>
        <v>R20I</v>
      </c>
      <c r="E256" s="3">
        <f t="shared" si="10"/>
        <v>0.11199999999999999</v>
      </c>
      <c r="F256" s="1">
        <v>0.12</v>
      </c>
      <c r="G256" s="3">
        <v>0.022</v>
      </c>
      <c r="I256" s="1">
        <v>1300</v>
      </c>
      <c r="K256" s="1">
        <v>8435</v>
      </c>
      <c r="L256" s="1">
        <v>15.96</v>
      </c>
      <c r="M256" s="1">
        <v>16000</v>
      </c>
      <c r="N256" s="1">
        <v>0.0626</v>
      </c>
      <c r="O256" s="1" t="s">
        <v>38</v>
      </c>
    </row>
    <row r="257" spans="1:15" ht="13.5">
      <c r="A257" s="1" t="str">
        <f t="shared" si="11"/>
        <v>D00095G3</v>
      </c>
      <c r="B257" s="3">
        <v>0.095</v>
      </c>
      <c r="C257" s="1" t="str">
        <f t="shared" si="12"/>
        <v>G3</v>
      </c>
      <c r="D257" s="1" t="str">
        <f>CONCATENATE(VLOOKUP($B257,DrahtB!$B$8:$C$115,2,FALSE),O257)</f>
        <v>R40I</v>
      </c>
      <c r="E257" s="3">
        <f t="shared" si="10"/>
        <v>0.118</v>
      </c>
      <c r="F257" s="1">
        <v>0.126</v>
      </c>
      <c r="G257" s="3">
        <v>0.023</v>
      </c>
      <c r="I257" s="1">
        <v>1400</v>
      </c>
      <c r="K257" s="1">
        <v>7632</v>
      </c>
      <c r="L257" s="1">
        <v>14.35</v>
      </c>
      <c r="M257" s="1">
        <v>14400</v>
      </c>
      <c r="N257" s="1">
        <v>0.0695</v>
      </c>
      <c r="O257" s="1" t="s">
        <v>38</v>
      </c>
    </row>
    <row r="258" spans="1:15" ht="13.5">
      <c r="A258" s="1" t="str">
        <f t="shared" si="11"/>
        <v>D00100G3</v>
      </c>
      <c r="B258" s="3">
        <v>0.1</v>
      </c>
      <c r="C258" s="1" t="str">
        <f t="shared" si="12"/>
        <v>G3</v>
      </c>
      <c r="D258" s="1" t="str">
        <f>CONCATENATE(VLOOKUP($B258,DrahtB!$B$8:$C$115,2,FALSE),O258)</f>
        <v>R20I</v>
      </c>
      <c r="E258" s="3">
        <f t="shared" si="10"/>
        <v>0.123</v>
      </c>
      <c r="F258" s="1">
        <v>0.132</v>
      </c>
      <c r="G258" s="3">
        <v>0.023</v>
      </c>
      <c r="I258" s="1">
        <v>1400</v>
      </c>
      <c r="K258" s="1">
        <v>6939</v>
      </c>
      <c r="L258" s="1">
        <v>12.97</v>
      </c>
      <c r="M258" s="1">
        <v>13000</v>
      </c>
      <c r="N258" s="1">
        <v>0.0769</v>
      </c>
      <c r="O258" s="1" t="s">
        <v>38</v>
      </c>
    </row>
    <row r="259" spans="1:15" ht="13.5">
      <c r="A259" s="1" t="str">
        <f t="shared" si="11"/>
        <v>D00106G3</v>
      </c>
      <c r="B259" s="3">
        <v>0.106</v>
      </c>
      <c r="C259" s="1" t="str">
        <f t="shared" si="12"/>
        <v>G3</v>
      </c>
      <c r="D259" s="1" t="str">
        <f>CONCATENATE(VLOOKUP($B259,DrahtB!$B$8:$C$115,2,FALSE),O259)</f>
        <v>R40I</v>
      </c>
      <c r="E259" s="3">
        <f t="shared" si="10"/>
        <v>0.132</v>
      </c>
      <c r="F259" s="1">
        <v>0.14</v>
      </c>
      <c r="G259" s="3">
        <v>0.026</v>
      </c>
      <c r="I259" s="1">
        <v>3900</v>
      </c>
      <c r="J259" s="1">
        <v>2900</v>
      </c>
      <c r="K259" s="1">
        <v>6197</v>
      </c>
      <c r="L259" s="1">
        <v>11.56</v>
      </c>
      <c r="M259" s="1">
        <v>11600</v>
      </c>
      <c r="N259" s="1">
        <v>0.0864</v>
      </c>
      <c r="O259" s="1" t="s">
        <v>38</v>
      </c>
    </row>
    <row r="260" spans="1:12" ht="13.5">
      <c r="A260" s="1" t="str">
        <f t="shared" si="11"/>
        <v>D00110G3</v>
      </c>
      <c r="B260" s="3">
        <v>0.11</v>
      </c>
      <c r="C260" s="1" t="str">
        <f t="shared" si="12"/>
        <v>G3</v>
      </c>
      <c r="D260" s="1" t="str">
        <f>CONCATENATE(VLOOKUP($B260,DrahtB!$B$8:$C$115,2,FALSE),O260)</f>
        <v>R40</v>
      </c>
      <c r="E260" s="3">
        <f aca="true" t="shared" si="13" ref="E260:E347">B260+G260+H260</f>
        <v>0.138</v>
      </c>
      <c r="F260" s="1">
        <v>0.145</v>
      </c>
      <c r="G260" s="3">
        <v>0.02800000000000001</v>
      </c>
      <c r="I260" s="1">
        <v>3900</v>
      </c>
      <c r="J260" s="1">
        <v>2900</v>
      </c>
      <c r="K260" s="1">
        <v>5767</v>
      </c>
      <c r="L260" s="1">
        <v>10.74</v>
      </c>
    </row>
    <row r="261" spans="1:15" ht="13.5">
      <c r="A261" s="1" t="str">
        <f aca="true" t="shared" si="14" ref="A261:A348">CONCATENATE("D",SUBSTITUTE(TEXT(B261,"00,000"),",",""),C261)</f>
        <v>D00112G3</v>
      </c>
      <c r="B261" s="3">
        <v>0.112</v>
      </c>
      <c r="C261" s="1" t="str">
        <f t="shared" si="12"/>
        <v>G3</v>
      </c>
      <c r="D261" s="1" t="str">
        <f>CONCATENATE(VLOOKUP($B261,DrahtB!$B$8:$C$115,2,FALSE),O261)</f>
        <v>R20I</v>
      </c>
      <c r="E261" s="3">
        <f t="shared" si="13"/>
        <v>0.138</v>
      </c>
      <c r="F261" s="1">
        <v>0.147</v>
      </c>
      <c r="G261" s="3">
        <v>0.026</v>
      </c>
      <c r="I261" s="1">
        <v>3900</v>
      </c>
      <c r="J261" s="1">
        <v>2900</v>
      </c>
      <c r="K261" s="1">
        <v>5607</v>
      </c>
      <c r="L261" s="1">
        <v>10.37</v>
      </c>
      <c r="M261" s="1">
        <v>10400</v>
      </c>
      <c r="N261" s="1">
        <v>0.0962</v>
      </c>
      <c r="O261" s="1" t="s">
        <v>38</v>
      </c>
    </row>
    <row r="262" spans="1:15" ht="13.5">
      <c r="A262" s="1" t="str">
        <f t="shared" si="14"/>
        <v>D00118G3</v>
      </c>
      <c r="B262" s="3">
        <v>0.118</v>
      </c>
      <c r="C262" s="1" t="str">
        <f t="shared" si="12"/>
        <v>G3</v>
      </c>
      <c r="D262" s="1" t="str">
        <f>CONCATENATE(VLOOKUP($B262,DrahtB!$B$8:$C$115,2,FALSE),O262)</f>
        <v>R40I</v>
      </c>
      <c r="E262" s="3">
        <f t="shared" si="13"/>
        <v>0.146</v>
      </c>
      <c r="F262" s="1">
        <v>0.154</v>
      </c>
      <c r="G262" s="3">
        <v>0.028</v>
      </c>
      <c r="I262" s="1">
        <v>4100</v>
      </c>
      <c r="J262" s="1">
        <v>3100</v>
      </c>
      <c r="K262" s="1">
        <v>5132</v>
      </c>
      <c r="L262" s="1">
        <v>9.379</v>
      </c>
      <c r="M262" s="1">
        <v>9350</v>
      </c>
      <c r="N262" s="1">
        <v>0.107</v>
      </c>
      <c r="O262" s="1" t="s">
        <v>38</v>
      </c>
    </row>
    <row r="263" spans="1:12" ht="13.5">
      <c r="A263" s="1" t="str">
        <f t="shared" si="14"/>
        <v>D00120G3</v>
      </c>
      <c r="B263" s="3">
        <v>0.12</v>
      </c>
      <c r="C263" s="1" t="str">
        <f t="shared" si="12"/>
        <v>G3</v>
      </c>
      <c r="D263" s="1" t="str">
        <f>CONCATENATE(VLOOKUP($B263,DrahtB!$B$8:$C$115,2,FALSE),O263)</f>
        <v>R40</v>
      </c>
      <c r="E263" s="3">
        <f t="shared" si="13"/>
        <v>0.149</v>
      </c>
      <c r="F263" s="1">
        <v>0.157</v>
      </c>
      <c r="G263" s="3">
        <v>0.028999999999999998</v>
      </c>
      <c r="I263" s="1">
        <v>4100</v>
      </c>
      <c r="J263" s="1">
        <v>3100</v>
      </c>
      <c r="K263" s="1">
        <v>4933</v>
      </c>
      <c r="L263" s="1">
        <v>9.057</v>
      </c>
    </row>
    <row r="264" spans="1:15" ht="13.5">
      <c r="A264" s="1" t="str">
        <f t="shared" si="14"/>
        <v>D00125G3</v>
      </c>
      <c r="B264" s="3">
        <v>0.125</v>
      </c>
      <c r="C264" s="1" t="str">
        <f t="shared" si="12"/>
        <v>G3</v>
      </c>
      <c r="D264" s="1" t="str">
        <f>CONCATENATE(VLOOKUP($B264,DrahtB!$B$8:$C$115,2,FALSE),O264)</f>
        <v>R20I</v>
      </c>
      <c r="E264" s="3">
        <f t="shared" si="13"/>
        <v>0.153</v>
      </c>
      <c r="F264" s="1">
        <v>0.163</v>
      </c>
      <c r="G264" s="3">
        <v>0.028</v>
      </c>
      <c r="I264" s="1">
        <v>4100</v>
      </c>
      <c r="J264" s="1">
        <v>3100</v>
      </c>
      <c r="K264" s="1">
        <v>4567</v>
      </c>
      <c r="L264" s="1">
        <v>8.356</v>
      </c>
      <c r="M264" s="1">
        <v>8330</v>
      </c>
      <c r="N264" s="1">
        <v>0.12</v>
      </c>
      <c r="O264" s="1" t="s">
        <v>38</v>
      </c>
    </row>
    <row r="265" spans="1:12" ht="13.5">
      <c r="A265" s="1" t="str">
        <f t="shared" si="14"/>
        <v>D00130G3</v>
      </c>
      <c r="B265" s="3">
        <v>0.13</v>
      </c>
      <c r="C265" s="1" t="str">
        <f t="shared" si="12"/>
        <v>G3</v>
      </c>
      <c r="D265" s="1" t="str">
        <f>CONCATENATE(VLOOKUP($B265,DrahtB!$B$8:$C$115,2,FALSE),O265)</f>
        <v>R40</v>
      </c>
      <c r="E265" s="3">
        <f t="shared" si="13"/>
        <v>0.161</v>
      </c>
      <c r="F265" s="1">
        <v>0.169</v>
      </c>
      <c r="G265" s="3">
        <v>0.031</v>
      </c>
      <c r="I265" s="1">
        <v>4200</v>
      </c>
      <c r="J265" s="1">
        <v>3200</v>
      </c>
      <c r="K265" s="1">
        <v>4241</v>
      </c>
      <c r="L265" s="1">
        <v>7.733</v>
      </c>
    </row>
    <row r="266" spans="1:15" ht="13.5">
      <c r="A266" s="1" t="str">
        <f t="shared" si="14"/>
        <v>D00132G3</v>
      </c>
      <c r="B266" s="3">
        <v>0.132</v>
      </c>
      <c r="C266" s="1" t="str">
        <f t="shared" si="12"/>
        <v>G3</v>
      </c>
      <c r="D266" s="1" t="str">
        <f>CONCATENATE(VLOOKUP($B266,DrahtB!$B$8:$C$115,2,FALSE),O266)</f>
        <v>R40I</v>
      </c>
      <c r="E266" s="3">
        <f t="shared" si="13"/>
        <v>0.162</v>
      </c>
      <c r="F266" s="1">
        <v>0.171</v>
      </c>
      <c r="G266" s="3">
        <v>0.03</v>
      </c>
      <c r="I266" s="1">
        <v>4200</v>
      </c>
      <c r="J266" s="1">
        <v>3200</v>
      </c>
      <c r="K266" s="1">
        <v>4140</v>
      </c>
      <c r="L266" s="1">
        <v>7.511</v>
      </c>
      <c r="M266" s="1">
        <v>7520</v>
      </c>
      <c r="N266" s="1">
        <v>0.133</v>
      </c>
      <c r="O266" s="1" t="s">
        <v>38</v>
      </c>
    </row>
    <row r="267" spans="1:15" ht="13.5">
      <c r="A267" s="1" t="str">
        <f t="shared" si="14"/>
        <v>D00140G3</v>
      </c>
      <c r="B267" s="3">
        <v>0.14</v>
      </c>
      <c r="C267" s="1" t="str">
        <f t="shared" si="12"/>
        <v>G3</v>
      </c>
      <c r="D267" s="1" t="str">
        <f>CONCATENATE(VLOOKUP($B267,DrahtB!$B$8:$C$115,2,FALSE),O267)</f>
        <v>R20I</v>
      </c>
      <c r="E267" s="3">
        <f t="shared" si="13"/>
        <v>0.17</v>
      </c>
      <c r="F267" s="1">
        <v>0.181</v>
      </c>
      <c r="G267" s="3">
        <v>0.03</v>
      </c>
      <c r="I267" s="1">
        <v>4200</v>
      </c>
      <c r="J267" s="1">
        <v>3200</v>
      </c>
      <c r="K267" s="1">
        <v>3707</v>
      </c>
      <c r="L267" s="1">
        <v>6.687</v>
      </c>
      <c r="M267" s="1">
        <v>6710</v>
      </c>
      <c r="N267" s="1">
        <v>0.149</v>
      </c>
      <c r="O267" s="1" t="s">
        <v>38</v>
      </c>
    </row>
    <row r="268" spans="1:15" ht="13.5">
      <c r="A268" s="1" t="str">
        <f t="shared" si="14"/>
        <v>D00150G3</v>
      </c>
      <c r="B268" s="3">
        <v>0.15</v>
      </c>
      <c r="C268" s="1" t="str">
        <f t="shared" si="12"/>
        <v>G3</v>
      </c>
      <c r="D268" s="1" t="str">
        <f>CONCATENATE(VLOOKUP($B268,DrahtB!$B$8:$C$115,2,FALSE),O268)</f>
        <v>R40I</v>
      </c>
      <c r="E268" s="3">
        <f t="shared" si="13"/>
        <v>0.183</v>
      </c>
      <c r="F268" s="1">
        <v>0.193</v>
      </c>
      <c r="G268" s="3">
        <v>0.033</v>
      </c>
      <c r="I268" s="1">
        <v>4400</v>
      </c>
      <c r="J268" s="1">
        <v>3300</v>
      </c>
      <c r="K268" s="1">
        <v>3267</v>
      </c>
      <c r="L268" s="1">
        <v>5.84</v>
      </c>
      <c r="M268" s="1">
        <v>5850</v>
      </c>
      <c r="N268" s="1">
        <v>0.171</v>
      </c>
      <c r="O268" s="1" t="s">
        <v>38</v>
      </c>
    </row>
    <row r="269" spans="1:15" ht="13.5">
      <c r="A269" s="1" t="str">
        <f t="shared" si="14"/>
        <v>D00160G3</v>
      </c>
      <c r="B269" s="3">
        <v>0.16</v>
      </c>
      <c r="C269" s="1" t="str">
        <f t="shared" si="12"/>
        <v>G3</v>
      </c>
      <c r="D269" s="1" t="str">
        <f>CONCATENATE(VLOOKUP($B269,DrahtB!$B$8:$C$115,2,FALSE),O269)</f>
        <v>R20I</v>
      </c>
      <c r="E269" s="3">
        <f t="shared" si="13"/>
        <v>0.193</v>
      </c>
      <c r="F269" s="1">
        <v>0.205</v>
      </c>
      <c r="G269" s="3">
        <v>0.033</v>
      </c>
      <c r="I269" s="1">
        <v>4400</v>
      </c>
      <c r="J269" s="1">
        <v>3300</v>
      </c>
      <c r="K269" s="1">
        <v>2887</v>
      </c>
      <c r="L269" s="1">
        <v>5.139</v>
      </c>
      <c r="M269" s="1">
        <v>5150</v>
      </c>
      <c r="N269" s="1">
        <v>0.194</v>
      </c>
      <c r="O269" s="1" t="s">
        <v>38</v>
      </c>
    </row>
    <row r="270" spans="1:15" ht="13.5">
      <c r="A270" s="1" t="str">
        <f t="shared" si="14"/>
        <v>D00170G3</v>
      </c>
      <c r="B270" s="3">
        <v>0.17</v>
      </c>
      <c r="C270" s="1" t="str">
        <f t="shared" si="12"/>
        <v>G3</v>
      </c>
      <c r="D270" s="1" t="str">
        <f>CONCATENATE(VLOOKUP($B270,DrahtB!$B$8:$C$115,2,FALSE),O270)</f>
        <v>R40I</v>
      </c>
      <c r="E270" s="3">
        <f t="shared" si="13"/>
        <v>0.20600000000000002</v>
      </c>
      <c r="F270" s="1">
        <v>0.217</v>
      </c>
      <c r="G270" s="3">
        <v>0.036</v>
      </c>
      <c r="I270" s="1">
        <v>4700</v>
      </c>
      <c r="J270" s="1">
        <v>3500</v>
      </c>
      <c r="K270" s="1">
        <v>2581</v>
      </c>
      <c r="L270" s="1">
        <v>4.561</v>
      </c>
      <c r="M270" s="1">
        <v>4570</v>
      </c>
      <c r="N270" s="1">
        <v>0.219</v>
      </c>
      <c r="O270" s="1" t="s">
        <v>38</v>
      </c>
    </row>
    <row r="271" spans="1:15" ht="13.5">
      <c r="A271" s="1" t="str">
        <f t="shared" si="14"/>
        <v>D00180G3</v>
      </c>
      <c r="B271" s="3">
        <v>0.18</v>
      </c>
      <c r="C271" s="1" t="str">
        <f t="shared" si="12"/>
        <v>G3</v>
      </c>
      <c r="D271" s="1" t="str">
        <f>CONCATENATE(VLOOKUP($B271,DrahtB!$B$8:$C$115,2,FALSE),O271)</f>
        <v>R20I</v>
      </c>
      <c r="E271" s="3">
        <f t="shared" si="13"/>
        <v>0.216</v>
      </c>
      <c r="F271" s="1">
        <v>0.229</v>
      </c>
      <c r="G271" s="3">
        <v>0.036</v>
      </c>
      <c r="I271" s="1">
        <v>4700</v>
      </c>
      <c r="J271" s="1">
        <v>3500</v>
      </c>
      <c r="K271" s="1">
        <v>2312</v>
      </c>
      <c r="L271" s="1">
        <v>4.072</v>
      </c>
      <c r="M271" s="1">
        <v>4080</v>
      </c>
      <c r="N271" s="1">
        <v>0.245</v>
      </c>
      <c r="O271" s="1" t="s">
        <v>38</v>
      </c>
    </row>
    <row r="272" spans="1:15" ht="13.5">
      <c r="A272" s="1" t="str">
        <f t="shared" si="14"/>
        <v>D00190G3</v>
      </c>
      <c r="B272" s="3">
        <v>0.19</v>
      </c>
      <c r="C272" s="1" t="str">
        <f t="shared" si="12"/>
        <v>G3</v>
      </c>
      <c r="D272" s="1" t="str">
        <f>CONCATENATE(VLOOKUP($B272,DrahtB!$B$8:$C$115,2,FALSE),O272)</f>
        <v>R40I</v>
      </c>
      <c r="E272" s="3">
        <f t="shared" si="13"/>
        <v>0.229</v>
      </c>
      <c r="F272" s="1">
        <v>0.24</v>
      </c>
      <c r="G272" s="3">
        <v>0.039</v>
      </c>
      <c r="I272" s="1">
        <v>5100</v>
      </c>
      <c r="J272" s="1">
        <v>3800</v>
      </c>
      <c r="K272" s="1">
        <v>2100</v>
      </c>
      <c r="L272" s="1">
        <v>3.664</v>
      </c>
      <c r="M272" s="1">
        <v>3660</v>
      </c>
      <c r="N272" s="1">
        <v>0.273</v>
      </c>
      <c r="O272" s="1" t="s">
        <v>38</v>
      </c>
    </row>
    <row r="273" spans="1:15" ht="13.5">
      <c r="A273" s="1" t="str">
        <f t="shared" si="14"/>
        <v>D00200G3</v>
      </c>
      <c r="B273" s="3">
        <v>0.2</v>
      </c>
      <c r="C273" s="1" t="str">
        <f t="shared" si="12"/>
        <v>G3</v>
      </c>
      <c r="D273" s="1" t="str">
        <f>CONCATENATE(VLOOKUP($B273,DrahtB!$B$8:$C$115,2,FALSE),O273)</f>
        <v>R20I</v>
      </c>
      <c r="E273" s="3">
        <f t="shared" si="13"/>
        <v>0.23900000000000002</v>
      </c>
      <c r="F273" s="1">
        <v>0.252</v>
      </c>
      <c r="G273" s="3">
        <v>0.039</v>
      </c>
      <c r="I273" s="1">
        <v>5100</v>
      </c>
      <c r="J273" s="1">
        <v>3800</v>
      </c>
      <c r="K273" s="1">
        <v>1908</v>
      </c>
      <c r="L273" s="1">
        <v>3.312</v>
      </c>
      <c r="M273" s="1">
        <v>3310</v>
      </c>
      <c r="N273" s="1">
        <v>0.302</v>
      </c>
      <c r="O273" s="1" t="s">
        <v>38</v>
      </c>
    </row>
    <row r="274" spans="1:15" ht="13.5">
      <c r="A274" s="1" t="str">
        <f t="shared" si="14"/>
        <v>D00212G3</v>
      </c>
      <c r="B274" s="3">
        <v>0.212</v>
      </c>
      <c r="C274" s="1" t="str">
        <f t="shared" si="12"/>
        <v>G3</v>
      </c>
      <c r="D274" s="1" t="str">
        <f>CONCATENATE(VLOOKUP($B274,DrahtB!$B$8:$C$115,2,FALSE),O274)</f>
        <v>R40I</v>
      </c>
      <c r="E274" s="3">
        <f t="shared" si="13"/>
        <v>0.255</v>
      </c>
      <c r="F274" s="1">
        <v>0.268</v>
      </c>
      <c r="G274" s="3">
        <v>0.043</v>
      </c>
      <c r="I274" s="1">
        <v>5200</v>
      </c>
      <c r="J274" s="1">
        <v>3900</v>
      </c>
      <c r="K274" s="1">
        <v>1689</v>
      </c>
      <c r="L274" s="1">
        <v>2.944</v>
      </c>
      <c r="M274" s="1">
        <v>2950</v>
      </c>
      <c r="N274" s="1">
        <v>0.339</v>
      </c>
      <c r="O274" s="1" t="s">
        <v>38</v>
      </c>
    </row>
    <row r="275" spans="1:15" ht="13.5">
      <c r="A275" s="1" t="str">
        <f t="shared" si="14"/>
        <v>D00224G3</v>
      </c>
      <c r="B275" s="3">
        <v>0.224</v>
      </c>
      <c r="C275" s="1" t="str">
        <f t="shared" si="12"/>
        <v>G3</v>
      </c>
      <c r="D275" s="1" t="str">
        <f>CONCATENATE(VLOOKUP($B275,DrahtB!$B$8:$C$115,2,FALSE),O275)</f>
        <v>R20I</v>
      </c>
      <c r="E275" s="3">
        <f t="shared" si="13"/>
        <v>0.267</v>
      </c>
      <c r="F275" s="1">
        <v>0.28</v>
      </c>
      <c r="G275" s="3">
        <v>0.043</v>
      </c>
      <c r="I275" s="1">
        <v>5200</v>
      </c>
      <c r="J275" s="1">
        <v>3900</v>
      </c>
      <c r="K275" s="1">
        <v>1544</v>
      </c>
      <c r="L275" s="1">
        <v>2.648</v>
      </c>
      <c r="M275" s="1">
        <v>2650</v>
      </c>
      <c r="N275" s="1">
        <v>0.377</v>
      </c>
      <c r="O275" s="1" t="s">
        <v>38</v>
      </c>
    </row>
    <row r="276" spans="1:15" ht="13.5">
      <c r="A276" s="1" t="str">
        <f t="shared" si="14"/>
        <v>D00236G3</v>
      </c>
      <c r="B276" s="3">
        <v>0.236</v>
      </c>
      <c r="C276" s="1" t="str">
        <f t="shared" si="12"/>
        <v>G3</v>
      </c>
      <c r="D276" s="1" t="str">
        <f>CONCATENATE(VLOOKUP($B276,DrahtB!$B$8:$C$115,2,FALSE),O276)</f>
        <v>R40I</v>
      </c>
      <c r="E276" s="3">
        <f t="shared" si="13"/>
        <v>0.284</v>
      </c>
      <c r="F276" s="1">
        <v>0.298</v>
      </c>
      <c r="G276" s="3">
        <v>0.048</v>
      </c>
      <c r="I276" s="1">
        <v>5500</v>
      </c>
      <c r="J276" s="1">
        <v>4100</v>
      </c>
      <c r="K276" s="1">
        <v>1364</v>
      </c>
      <c r="L276" s="1">
        <v>2.376</v>
      </c>
      <c r="M276" s="1">
        <v>2380</v>
      </c>
      <c r="N276" s="1">
        <v>0.421</v>
      </c>
      <c r="O276" s="1" t="s">
        <v>38</v>
      </c>
    </row>
    <row r="277" spans="1:15" ht="13.5">
      <c r="A277" s="1" t="str">
        <f t="shared" si="14"/>
        <v>D00250G3</v>
      </c>
      <c r="B277" s="3">
        <v>0.25</v>
      </c>
      <c r="C277" s="1" t="str">
        <f t="shared" si="12"/>
        <v>G3</v>
      </c>
      <c r="D277" s="1" t="str">
        <f>CONCATENATE(VLOOKUP($B277,DrahtB!$B$8:$C$115,2,FALSE),O277)</f>
        <v>R20I</v>
      </c>
      <c r="E277" s="3">
        <f t="shared" si="13"/>
        <v>0.298</v>
      </c>
      <c r="F277" s="1">
        <v>0.312</v>
      </c>
      <c r="G277" s="3">
        <v>0.048</v>
      </c>
      <c r="I277" s="1">
        <v>5500</v>
      </c>
      <c r="J277" s="1">
        <v>4100</v>
      </c>
      <c r="K277" s="1">
        <v>1241</v>
      </c>
      <c r="L277" s="1">
        <v>2.127</v>
      </c>
      <c r="M277" s="1">
        <v>2130</v>
      </c>
      <c r="N277" s="1">
        <v>0.47</v>
      </c>
      <c r="O277" s="1" t="s">
        <v>38</v>
      </c>
    </row>
    <row r="278" spans="1:15" ht="13.5">
      <c r="A278" s="1" t="str">
        <f t="shared" si="14"/>
        <v>D00265G3</v>
      </c>
      <c r="B278" s="3">
        <v>0.265</v>
      </c>
      <c r="C278" s="1" t="str">
        <f t="shared" si="12"/>
        <v>G3</v>
      </c>
      <c r="D278" s="1" t="str">
        <f>CONCATENATE(VLOOKUP($B278,DrahtB!$B$8:$C$115,2,FALSE),O278)</f>
        <v>R40I</v>
      </c>
      <c r="E278" s="3">
        <f t="shared" si="13"/>
        <v>0.315</v>
      </c>
      <c r="F278" s="1">
        <v>0.33</v>
      </c>
      <c r="G278" s="3">
        <v>0.05</v>
      </c>
      <c r="I278" s="1">
        <v>5800</v>
      </c>
      <c r="J278" s="1">
        <v>4400</v>
      </c>
      <c r="K278" s="1">
        <v>1110</v>
      </c>
      <c r="L278" s="1">
        <v>1.895</v>
      </c>
      <c r="M278" s="1">
        <v>1900</v>
      </c>
      <c r="N278" s="1">
        <v>0.527</v>
      </c>
      <c r="O278" s="1" t="s">
        <v>38</v>
      </c>
    </row>
    <row r="279" spans="1:15" ht="13.5">
      <c r="A279" s="1" t="str">
        <f t="shared" si="14"/>
        <v>D00280G3</v>
      </c>
      <c r="B279" s="3">
        <v>0.28</v>
      </c>
      <c r="C279" s="1" t="str">
        <f t="shared" si="12"/>
        <v>G3</v>
      </c>
      <c r="D279" s="1" t="str">
        <f>CONCATENATE(VLOOKUP($B279,DrahtB!$B$8:$C$115,2,FALSE),O279)</f>
        <v>R20I</v>
      </c>
      <c r="E279" s="3">
        <f t="shared" si="13"/>
        <v>0.33</v>
      </c>
      <c r="F279" s="1">
        <v>0.345</v>
      </c>
      <c r="G279" s="3">
        <v>0.05</v>
      </c>
      <c r="I279" s="1">
        <v>5800</v>
      </c>
      <c r="J279" s="1">
        <v>4400</v>
      </c>
      <c r="K279" s="1">
        <v>1014</v>
      </c>
      <c r="L279" s="1">
        <v>1.704</v>
      </c>
      <c r="M279" s="1">
        <v>1710</v>
      </c>
      <c r="N279" s="1">
        <v>0.586</v>
      </c>
      <c r="O279" s="1" t="s">
        <v>38</v>
      </c>
    </row>
    <row r="280" spans="1:15" ht="13.5">
      <c r="A280" s="1" t="str">
        <f t="shared" si="14"/>
        <v>D00300G3</v>
      </c>
      <c r="B280" s="3">
        <v>0.3</v>
      </c>
      <c r="C280" s="1" t="str">
        <f t="shared" si="12"/>
        <v>G3</v>
      </c>
      <c r="D280" s="1" t="str">
        <f>CONCATENATE(VLOOKUP($B280,DrahtB!$B$8:$C$115,2,FALSE),O280)</f>
        <v>R40I</v>
      </c>
      <c r="E280" s="3">
        <f t="shared" si="13"/>
        <v>0.353</v>
      </c>
      <c r="F280" s="1">
        <v>0.36</v>
      </c>
      <c r="G280" s="3">
        <v>0.053</v>
      </c>
      <c r="I280" s="1">
        <v>6100</v>
      </c>
      <c r="J280" s="1">
        <v>4600</v>
      </c>
      <c r="K280" s="1">
        <v>886</v>
      </c>
      <c r="L280" s="1">
        <v>1.485</v>
      </c>
      <c r="M280" s="1">
        <v>1490</v>
      </c>
      <c r="N280" s="1">
        <v>0.673</v>
      </c>
      <c r="O280" s="1" t="s">
        <v>38</v>
      </c>
    </row>
    <row r="281" spans="1:15" ht="13.5">
      <c r="A281" s="1" t="str">
        <f t="shared" si="14"/>
        <v>D00315G3</v>
      </c>
      <c r="B281" s="3">
        <v>0.315</v>
      </c>
      <c r="C281" s="1" t="str">
        <f t="shared" si="12"/>
        <v>G3</v>
      </c>
      <c r="D281" s="1" t="str">
        <f>CONCATENATE(VLOOKUP($B281,DrahtB!$B$8:$C$115,2,FALSE),O281)</f>
        <v>R20I</v>
      </c>
      <c r="E281" s="3">
        <f t="shared" si="13"/>
        <v>0.368</v>
      </c>
      <c r="F281" s="1">
        <v>0.384</v>
      </c>
      <c r="G281" s="3">
        <v>0.053</v>
      </c>
      <c r="I281" s="1">
        <v>6100</v>
      </c>
      <c r="J281" s="1">
        <v>4600</v>
      </c>
      <c r="K281" s="1">
        <v>817</v>
      </c>
      <c r="L281" s="1">
        <v>1.351</v>
      </c>
      <c r="M281" s="1">
        <v>1350</v>
      </c>
      <c r="N281" s="1">
        <v>0.739</v>
      </c>
      <c r="O281" s="1" t="s">
        <v>38</v>
      </c>
    </row>
    <row r="282" spans="1:15" ht="13.5">
      <c r="A282" s="1" t="str">
        <f t="shared" si="14"/>
        <v>D00335G3</v>
      </c>
      <c r="B282" s="3">
        <v>0.335</v>
      </c>
      <c r="C282" s="1" t="str">
        <f t="shared" si="12"/>
        <v>G3</v>
      </c>
      <c r="D282" s="1" t="str">
        <f>CONCATENATE(VLOOKUP($B282,DrahtB!$B$8:$C$115,2,FALSE),O282)</f>
        <v>R40I</v>
      </c>
      <c r="E282" s="3">
        <f t="shared" si="13"/>
        <v>0.392</v>
      </c>
      <c r="F282" s="1">
        <v>0.408</v>
      </c>
      <c r="G282" s="3">
        <v>0.057</v>
      </c>
      <c r="I282" s="1">
        <v>6400</v>
      </c>
      <c r="J282" s="1">
        <v>4800</v>
      </c>
      <c r="K282" s="1">
        <v>722</v>
      </c>
      <c r="L282" s="1">
        <v>1.195</v>
      </c>
      <c r="M282" s="1">
        <v>1200</v>
      </c>
      <c r="N282" s="1">
        <v>0.836</v>
      </c>
      <c r="O282" s="1" t="s">
        <v>38</v>
      </c>
    </row>
    <row r="283" spans="1:15" ht="13.5">
      <c r="A283" s="1" t="str">
        <f t="shared" si="14"/>
        <v>D00355G3</v>
      </c>
      <c r="B283" s="3">
        <v>0.355</v>
      </c>
      <c r="C283" s="1" t="str">
        <f t="shared" si="12"/>
        <v>G3</v>
      </c>
      <c r="D283" s="1" t="str">
        <f>CONCATENATE(VLOOKUP($B283,DrahtB!$B$8:$C$115,2,FALSE),O283)</f>
        <v>R20I</v>
      </c>
      <c r="E283" s="3">
        <f t="shared" si="13"/>
        <v>0.412</v>
      </c>
      <c r="F283" s="1">
        <v>0.428</v>
      </c>
      <c r="G283" s="3">
        <v>0.057</v>
      </c>
      <c r="I283" s="1">
        <v>6400</v>
      </c>
      <c r="J283" s="1">
        <v>4800</v>
      </c>
      <c r="K283" s="1">
        <v>655</v>
      </c>
      <c r="L283" s="1">
        <v>1.068</v>
      </c>
      <c r="M283" s="1">
        <v>1070</v>
      </c>
      <c r="N283" s="1">
        <v>0.935</v>
      </c>
      <c r="O283" s="1" t="s">
        <v>38</v>
      </c>
    </row>
    <row r="284" spans="1:15" ht="13.5">
      <c r="A284" s="1" t="str">
        <f t="shared" si="14"/>
        <v>D00375G3</v>
      </c>
      <c r="B284" s="3">
        <v>0.375</v>
      </c>
      <c r="C284" s="1" t="str">
        <f t="shared" si="12"/>
        <v>G3</v>
      </c>
      <c r="D284" s="1" t="str">
        <f>CONCATENATE(VLOOKUP($B284,DrahtB!$B$8:$C$115,2,FALSE),O284)</f>
        <v>R40I</v>
      </c>
      <c r="E284" s="3">
        <f t="shared" si="13"/>
        <v>0.435</v>
      </c>
      <c r="F284" s="1">
        <v>0.453</v>
      </c>
      <c r="G284" s="3">
        <v>0.06</v>
      </c>
      <c r="I284" s="1">
        <v>6600</v>
      </c>
      <c r="J284" s="1">
        <v>5000</v>
      </c>
      <c r="K284" s="1">
        <v>586</v>
      </c>
      <c r="L284" s="1">
        <v>0.957</v>
      </c>
      <c r="M284" s="1">
        <v>962</v>
      </c>
      <c r="N284" s="1">
        <v>1.04</v>
      </c>
      <c r="O284" s="1" t="s">
        <v>38</v>
      </c>
    </row>
    <row r="285" spans="1:15" ht="13.5">
      <c r="A285" s="1" t="str">
        <f t="shared" si="14"/>
        <v>D00400G3</v>
      </c>
      <c r="B285" s="3">
        <v>0.4</v>
      </c>
      <c r="C285" s="1" t="str">
        <f t="shared" si="12"/>
        <v>G3</v>
      </c>
      <c r="D285" s="1" t="str">
        <f>CONCATENATE(VLOOKUP($B285,DrahtB!$B$8:$C$115,2,FALSE),O285)</f>
        <v>R20I</v>
      </c>
      <c r="E285" s="3">
        <f t="shared" si="13"/>
        <v>0.46</v>
      </c>
      <c r="F285" s="1">
        <v>0.478</v>
      </c>
      <c r="G285" s="3">
        <v>0.06</v>
      </c>
      <c r="I285" s="1">
        <v>6600</v>
      </c>
      <c r="J285" s="1">
        <v>5000</v>
      </c>
      <c r="K285" s="1">
        <v>525</v>
      </c>
      <c r="L285" s="1">
        <v>0.844</v>
      </c>
      <c r="M285" s="1">
        <v>847</v>
      </c>
      <c r="N285" s="1">
        <v>1.18</v>
      </c>
      <c r="O285" s="1" t="s">
        <v>38</v>
      </c>
    </row>
    <row r="286" spans="1:15" ht="13.5">
      <c r="A286" s="1" t="str">
        <f t="shared" si="14"/>
        <v>D00425G3</v>
      </c>
      <c r="B286" s="3">
        <v>0.425</v>
      </c>
      <c r="C286" s="1" t="str">
        <f t="shared" si="12"/>
        <v>G3</v>
      </c>
      <c r="D286" s="1" t="str">
        <f>CONCATENATE(VLOOKUP($B286,DrahtB!$B$8:$C$115,2,FALSE),O286)</f>
        <v>R40I</v>
      </c>
      <c r="E286" s="3">
        <f t="shared" si="13"/>
        <v>0.489</v>
      </c>
      <c r="F286" s="1">
        <v>0.508</v>
      </c>
      <c r="G286" s="3">
        <v>0.064</v>
      </c>
      <c r="I286" s="1">
        <v>6800</v>
      </c>
      <c r="J286" s="1">
        <v>5100</v>
      </c>
      <c r="K286" s="1">
        <v>465</v>
      </c>
      <c r="L286" s="1">
        <v>0.748</v>
      </c>
      <c r="M286" s="1">
        <v>746</v>
      </c>
      <c r="N286" s="1">
        <v>1.34</v>
      </c>
      <c r="O286" s="1" t="s">
        <v>38</v>
      </c>
    </row>
    <row r="287" spans="1:15" ht="13.5">
      <c r="A287" s="1" t="str">
        <f t="shared" si="14"/>
        <v>D00450G3</v>
      </c>
      <c r="B287" s="3">
        <v>0.45</v>
      </c>
      <c r="C287" s="1" t="str">
        <f aca="true" t="shared" si="15" ref="C287:C329">$A$221</f>
        <v>G3</v>
      </c>
      <c r="D287" s="1" t="str">
        <f>CONCATENATE(VLOOKUP($B287,DrahtB!$B$8:$C$115,2,FALSE),O287)</f>
        <v>R20I</v>
      </c>
      <c r="E287" s="3">
        <f t="shared" si="13"/>
        <v>0.514</v>
      </c>
      <c r="F287" s="1">
        <v>0.533</v>
      </c>
      <c r="G287" s="3">
        <v>0.064</v>
      </c>
      <c r="I287" s="1">
        <v>6800</v>
      </c>
      <c r="J287" s="1">
        <v>5100</v>
      </c>
      <c r="K287" s="1">
        <v>421</v>
      </c>
      <c r="L287" s="1">
        <v>0.669</v>
      </c>
      <c r="M287" s="1">
        <v>671</v>
      </c>
      <c r="N287" s="1">
        <v>1.49</v>
      </c>
      <c r="O287" s="1" t="s">
        <v>38</v>
      </c>
    </row>
    <row r="288" spans="1:15" ht="13.5">
      <c r="A288" s="1" t="str">
        <f t="shared" si="14"/>
        <v>D00475G3</v>
      </c>
      <c r="B288" s="3">
        <v>0.475</v>
      </c>
      <c r="C288" s="1" t="str">
        <f t="shared" si="15"/>
        <v>G3</v>
      </c>
      <c r="D288" s="1" t="str">
        <f>CONCATENATE(VLOOKUP($B288,DrahtB!$B$8:$C$115,2,FALSE),O288)</f>
        <v>R40I</v>
      </c>
      <c r="E288" s="3">
        <f t="shared" si="13"/>
        <v>0.542</v>
      </c>
      <c r="F288" s="1">
        <v>0.562</v>
      </c>
      <c r="G288" s="3">
        <v>0.067</v>
      </c>
      <c r="I288" s="1">
        <v>7000</v>
      </c>
      <c r="J288" s="1">
        <v>5300</v>
      </c>
      <c r="K288" s="1">
        <v>379</v>
      </c>
      <c r="L288" s="1">
        <v>0.601</v>
      </c>
      <c r="M288" s="1">
        <v>602</v>
      </c>
      <c r="N288" s="1">
        <v>1.66</v>
      </c>
      <c r="O288" s="1" t="s">
        <v>38</v>
      </c>
    </row>
    <row r="289" spans="1:15" ht="13.5">
      <c r="A289" s="1" t="str">
        <f t="shared" si="14"/>
        <v>D00500G3</v>
      </c>
      <c r="B289" s="3">
        <v>0.5</v>
      </c>
      <c r="C289" s="1" t="str">
        <f t="shared" si="15"/>
        <v>G3</v>
      </c>
      <c r="D289" s="1" t="str">
        <f>CONCATENATE(VLOOKUP($B289,DrahtB!$B$8:$C$115,2,FALSE),O289)</f>
        <v>R20I</v>
      </c>
      <c r="E289" s="3">
        <f t="shared" si="13"/>
        <v>0.567</v>
      </c>
      <c r="F289" s="1">
        <v>0.587</v>
      </c>
      <c r="G289" s="3">
        <v>0.067</v>
      </c>
      <c r="I289" s="1">
        <v>7000</v>
      </c>
      <c r="J289" s="1">
        <v>5300</v>
      </c>
      <c r="K289" s="1">
        <v>347</v>
      </c>
      <c r="L289" s="1">
        <v>0.543</v>
      </c>
      <c r="M289" s="1">
        <v>543</v>
      </c>
      <c r="N289" s="1">
        <v>1.84</v>
      </c>
      <c r="O289" s="1" t="s">
        <v>38</v>
      </c>
    </row>
    <row r="290" spans="1:15" ht="13.5">
      <c r="A290" s="1" t="str">
        <f t="shared" si="14"/>
        <v>D00530G3</v>
      </c>
      <c r="B290" s="3">
        <v>0.53</v>
      </c>
      <c r="C290" s="1" t="str">
        <f t="shared" si="15"/>
        <v>G3</v>
      </c>
      <c r="D290" s="1" t="str">
        <f>CONCATENATE(VLOOKUP($B290,DrahtB!$B$8:$C$115,2,FALSE),O290)</f>
        <v>R40I</v>
      </c>
      <c r="E290" s="3">
        <f t="shared" si="13"/>
        <v>0.601</v>
      </c>
      <c r="F290" s="1">
        <v>0.623</v>
      </c>
      <c r="G290" s="3">
        <v>0.071</v>
      </c>
      <c r="I290" s="1">
        <v>7100</v>
      </c>
      <c r="J290" s="1">
        <v>5300</v>
      </c>
      <c r="M290" s="1">
        <v>485</v>
      </c>
      <c r="N290" s="1">
        <v>2.06</v>
      </c>
      <c r="O290" s="1" t="s">
        <v>38</v>
      </c>
    </row>
    <row r="291" spans="1:15" ht="13.5">
      <c r="A291" s="1" t="str">
        <f t="shared" si="14"/>
        <v>D00560G3</v>
      </c>
      <c r="B291" s="3">
        <v>0.56</v>
      </c>
      <c r="C291" s="1" t="str">
        <f t="shared" si="15"/>
        <v>G3</v>
      </c>
      <c r="D291" s="1" t="str">
        <f>CONCATENATE(VLOOKUP($B291,DrahtB!$B$8:$C$115,2,FALSE),O291)</f>
        <v>R20I</v>
      </c>
      <c r="E291" s="3">
        <f t="shared" si="13"/>
        <v>0.631</v>
      </c>
      <c r="F291" s="1">
        <v>0.653</v>
      </c>
      <c r="G291" s="3">
        <v>0.071</v>
      </c>
      <c r="I291" s="1">
        <v>7100</v>
      </c>
      <c r="J291" s="1">
        <v>5300</v>
      </c>
      <c r="M291" s="1">
        <v>435</v>
      </c>
      <c r="N291" s="1">
        <v>2.3</v>
      </c>
      <c r="O291" s="1" t="s">
        <v>38</v>
      </c>
    </row>
    <row r="292" spans="1:15" ht="13.5">
      <c r="A292" s="1" t="str">
        <f t="shared" si="14"/>
        <v>D00600G3</v>
      </c>
      <c r="B292" s="3">
        <v>0.6</v>
      </c>
      <c r="C292" s="1" t="str">
        <f t="shared" si="15"/>
        <v>G3</v>
      </c>
      <c r="D292" s="1" t="str">
        <f>CONCATENATE(VLOOKUP($B292,DrahtB!$B$8:$C$115,2,FALSE),O292)</f>
        <v>R40I</v>
      </c>
      <c r="E292" s="3">
        <f t="shared" si="13"/>
        <v>0.6749999999999999</v>
      </c>
      <c r="F292" s="1">
        <v>0.698</v>
      </c>
      <c r="G292" s="3">
        <v>0.075</v>
      </c>
      <c r="I292" s="1">
        <v>7100</v>
      </c>
      <c r="J292" s="1">
        <v>5300</v>
      </c>
      <c r="M292" s="1">
        <v>379</v>
      </c>
      <c r="N292" s="1">
        <v>2.64</v>
      </c>
      <c r="O292" s="1" t="s">
        <v>38</v>
      </c>
    </row>
    <row r="293" spans="1:15" ht="13.5">
      <c r="A293" s="1" t="str">
        <f t="shared" si="14"/>
        <v>D00630G3</v>
      </c>
      <c r="B293" s="3">
        <v>0.63</v>
      </c>
      <c r="C293" s="1" t="str">
        <f t="shared" si="15"/>
        <v>G3</v>
      </c>
      <c r="D293" s="1" t="str">
        <f>CONCATENATE(VLOOKUP($B293,DrahtB!$B$8:$C$115,2,FALSE),O293)</f>
        <v>R20I</v>
      </c>
      <c r="E293" s="3">
        <f t="shared" si="13"/>
        <v>0.705</v>
      </c>
      <c r="F293" s="1">
        <v>0.728</v>
      </c>
      <c r="G293" s="3">
        <v>0.075</v>
      </c>
      <c r="I293" s="1">
        <v>7100</v>
      </c>
      <c r="J293" s="1">
        <v>5300</v>
      </c>
      <c r="M293" s="1">
        <v>345</v>
      </c>
      <c r="N293" s="1">
        <v>2.9</v>
      </c>
      <c r="O293" s="1" t="s">
        <v>38</v>
      </c>
    </row>
    <row r="294" spans="1:15" ht="13.5">
      <c r="A294" s="1" t="str">
        <f t="shared" si="14"/>
        <v>D00670G3</v>
      </c>
      <c r="B294" s="3">
        <v>0.67</v>
      </c>
      <c r="C294" s="1" t="str">
        <f t="shared" si="15"/>
        <v>G3</v>
      </c>
      <c r="D294" s="1" t="str">
        <f>CONCATENATE(VLOOKUP($B294,DrahtB!$B$8:$C$115,2,FALSE),O294)</f>
        <v>R40I</v>
      </c>
      <c r="E294" s="3">
        <f t="shared" si="13"/>
        <v>0.75</v>
      </c>
      <c r="F294" s="1">
        <v>0.774</v>
      </c>
      <c r="G294" s="3">
        <v>0.08</v>
      </c>
      <c r="I294" s="1">
        <v>7200</v>
      </c>
      <c r="J294" s="1">
        <v>5400</v>
      </c>
      <c r="M294" s="1">
        <v>305</v>
      </c>
      <c r="N294" s="1">
        <v>3.28</v>
      </c>
      <c r="O294" s="1" t="s">
        <v>38</v>
      </c>
    </row>
    <row r="295" spans="1:15" ht="13.5">
      <c r="A295" s="1" t="str">
        <f t="shared" si="14"/>
        <v>D00710G3</v>
      </c>
      <c r="B295" s="3">
        <v>0.71</v>
      </c>
      <c r="C295" s="1" t="str">
        <f t="shared" si="15"/>
        <v>G3</v>
      </c>
      <c r="D295" s="1" t="str">
        <f>CONCATENATE(VLOOKUP($B295,DrahtB!$B$8:$C$115,2,FALSE),O295)</f>
        <v>R20I</v>
      </c>
      <c r="E295" s="3">
        <f t="shared" si="13"/>
        <v>0.7899999999999999</v>
      </c>
      <c r="F295" s="1">
        <v>0.814</v>
      </c>
      <c r="G295" s="3">
        <v>0.08</v>
      </c>
      <c r="I295" s="1">
        <v>7200</v>
      </c>
      <c r="J295" s="1">
        <v>5400</v>
      </c>
      <c r="M295" s="1">
        <v>272</v>
      </c>
      <c r="N295" s="1">
        <v>3.67</v>
      </c>
      <c r="O295" s="1" t="s">
        <v>38</v>
      </c>
    </row>
    <row r="296" spans="1:15" ht="13.5">
      <c r="A296" s="1" t="str">
        <f t="shared" si="14"/>
        <v>D00750G3</v>
      </c>
      <c r="B296" s="3">
        <v>0.75</v>
      </c>
      <c r="C296" s="1" t="str">
        <f t="shared" si="15"/>
        <v>G3</v>
      </c>
      <c r="D296" s="1" t="str">
        <f>CONCATENATE(VLOOKUP($B296,DrahtB!$B$8:$C$115,2,FALSE),O296)</f>
        <v>R40I</v>
      </c>
      <c r="E296" s="3">
        <f t="shared" si="13"/>
        <v>0.835</v>
      </c>
      <c r="F296" s="1">
        <v>0.861</v>
      </c>
      <c r="G296" s="3">
        <v>0.085</v>
      </c>
      <c r="I296" s="1">
        <v>7400</v>
      </c>
      <c r="J296" s="1">
        <v>5600</v>
      </c>
      <c r="M296" s="1">
        <v>244</v>
      </c>
      <c r="N296" s="1">
        <v>4.1</v>
      </c>
      <c r="O296" s="1" t="s">
        <v>38</v>
      </c>
    </row>
    <row r="297" spans="1:15" ht="13.5">
      <c r="A297" s="1" t="str">
        <f t="shared" si="14"/>
        <v>D00800G3</v>
      </c>
      <c r="B297" s="3">
        <v>0.8</v>
      </c>
      <c r="C297" s="1" t="str">
        <f t="shared" si="15"/>
        <v>G3</v>
      </c>
      <c r="D297" s="1" t="str">
        <f>CONCATENATE(VLOOKUP($B297,DrahtB!$B$8:$C$115,2,FALSE),O297)</f>
        <v>R20I</v>
      </c>
      <c r="E297" s="3">
        <f t="shared" si="13"/>
        <v>0.885</v>
      </c>
      <c r="F297" s="1">
        <v>0.911</v>
      </c>
      <c r="G297" s="3">
        <v>0.085</v>
      </c>
      <c r="I297" s="1">
        <v>7400</v>
      </c>
      <c r="J297" s="1">
        <v>5600</v>
      </c>
      <c r="M297" s="1">
        <v>215</v>
      </c>
      <c r="N297" s="1">
        <v>4.65</v>
      </c>
      <c r="O297" s="1" t="s">
        <v>38</v>
      </c>
    </row>
    <row r="298" spans="1:15" ht="13.5">
      <c r="A298" s="1" t="str">
        <f t="shared" si="14"/>
        <v>D00850G3</v>
      </c>
      <c r="B298" s="3">
        <v>0.85</v>
      </c>
      <c r="C298" s="1" t="str">
        <f t="shared" si="15"/>
        <v>G3</v>
      </c>
      <c r="D298" s="1" t="str">
        <f>CONCATENATE(VLOOKUP($B298,DrahtB!$B$8:$C$115,2,FALSE),O298)</f>
        <v>R40I</v>
      </c>
      <c r="E298" s="3">
        <f t="shared" si="13"/>
        <v>0.94</v>
      </c>
      <c r="F298" s="1">
        <v>0.968</v>
      </c>
      <c r="G298" s="3">
        <v>0.09</v>
      </c>
      <c r="I298" s="1">
        <v>7600</v>
      </c>
      <c r="J298" s="1">
        <v>5700</v>
      </c>
      <c r="M298" s="1">
        <v>190</v>
      </c>
      <c r="N298" s="1">
        <v>5.25</v>
      </c>
      <c r="O298" s="1" t="s">
        <v>38</v>
      </c>
    </row>
    <row r="299" spans="1:15" ht="13.5">
      <c r="A299" s="1" t="str">
        <f t="shared" si="14"/>
        <v>D00900G3</v>
      </c>
      <c r="B299" s="3">
        <v>0.9</v>
      </c>
      <c r="C299" s="1" t="str">
        <f t="shared" si="15"/>
        <v>G3</v>
      </c>
      <c r="D299" s="1" t="str">
        <f>CONCATENATE(VLOOKUP($B299,DrahtB!$B$8:$C$115,2,FALSE),O299)</f>
        <v>R20I</v>
      </c>
      <c r="E299" s="3">
        <f t="shared" si="13"/>
        <v>0.99</v>
      </c>
      <c r="F299" s="1">
        <v>1.018</v>
      </c>
      <c r="G299" s="3">
        <v>0.09</v>
      </c>
      <c r="I299" s="1">
        <v>7600</v>
      </c>
      <c r="J299" s="1">
        <v>5700</v>
      </c>
      <c r="M299" s="1">
        <v>170</v>
      </c>
      <c r="N299" s="1">
        <v>5.88</v>
      </c>
      <c r="O299" s="1" t="s">
        <v>38</v>
      </c>
    </row>
    <row r="300" spans="1:15" ht="13.5">
      <c r="A300" s="1" t="str">
        <f t="shared" si="14"/>
        <v>D00950G3</v>
      </c>
      <c r="B300" s="3">
        <v>0.95</v>
      </c>
      <c r="C300" s="1" t="str">
        <f t="shared" si="15"/>
        <v>G3</v>
      </c>
      <c r="D300" s="1" t="str">
        <f>CONCATENATE(VLOOKUP($B300,DrahtB!$B$8:$C$115,2,FALSE),O300)</f>
        <v>R40I</v>
      </c>
      <c r="E300" s="3">
        <f t="shared" si="13"/>
        <v>1.045</v>
      </c>
      <c r="F300" s="1">
        <v>1.074</v>
      </c>
      <c r="G300" s="3">
        <v>0.095</v>
      </c>
      <c r="I300" s="1">
        <v>7600</v>
      </c>
      <c r="J300" s="1">
        <v>5700</v>
      </c>
      <c r="M300" s="1">
        <v>153</v>
      </c>
      <c r="N300" s="1">
        <v>6.55</v>
      </c>
      <c r="O300" s="1" t="s">
        <v>38</v>
      </c>
    </row>
    <row r="301" spans="1:15" ht="13.5">
      <c r="A301" s="1" t="str">
        <f t="shared" si="14"/>
        <v>D01000G3</v>
      </c>
      <c r="B301" s="3">
        <v>1</v>
      </c>
      <c r="C301" s="1" t="str">
        <f t="shared" si="15"/>
        <v>G3</v>
      </c>
      <c r="D301" s="1" t="str">
        <f>CONCATENATE(VLOOKUP($B301,DrahtB!$B$8:$C$115,2,FALSE),O301)</f>
        <v>R20I</v>
      </c>
      <c r="E301" s="3">
        <f t="shared" si="13"/>
        <v>1.095</v>
      </c>
      <c r="F301" s="1">
        <v>1.124</v>
      </c>
      <c r="G301" s="3">
        <v>0.095</v>
      </c>
      <c r="I301" s="1">
        <v>7600</v>
      </c>
      <c r="J301" s="1">
        <v>5700</v>
      </c>
      <c r="M301" s="1">
        <v>138</v>
      </c>
      <c r="N301" s="1">
        <v>7.24</v>
      </c>
      <c r="O301" s="1" t="s">
        <v>38</v>
      </c>
    </row>
    <row r="302" spans="1:15" ht="13.5">
      <c r="A302" s="1" t="str">
        <f t="shared" si="14"/>
        <v>D01060G3</v>
      </c>
      <c r="B302" s="3">
        <v>1.06</v>
      </c>
      <c r="C302" s="1" t="str">
        <f t="shared" si="15"/>
        <v>G3</v>
      </c>
      <c r="D302" s="1" t="str">
        <f>CONCATENATE(VLOOKUP($B302,DrahtB!$B$8:$C$115,2,FALSE),O302)</f>
        <v>R40I</v>
      </c>
      <c r="E302" s="3">
        <f t="shared" si="13"/>
        <v>1.1580000000000001</v>
      </c>
      <c r="F302" s="1">
        <v>1.188</v>
      </c>
      <c r="G302" s="3">
        <v>0.098</v>
      </c>
      <c r="I302" s="1">
        <v>7600</v>
      </c>
      <c r="J302" s="1">
        <v>5700</v>
      </c>
      <c r="M302" s="1">
        <v>123</v>
      </c>
      <c r="N302" s="1">
        <v>8.13</v>
      </c>
      <c r="O302" s="1" t="s">
        <v>38</v>
      </c>
    </row>
    <row r="303" spans="1:15" ht="13.5">
      <c r="A303" s="1" t="str">
        <f t="shared" si="14"/>
        <v>D01120G3</v>
      </c>
      <c r="B303" s="3">
        <v>1.12</v>
      </c>
      <c r="C303" s="1" t="str">
        <f t="shared" si="15"/>
        <v>G3</v>
      </c>
      <c r="D303" s="1" t="str">
        <f>CONCATENATE(VLOOKUP($B303,DrahtB!$B$8:$C$115,2,FALSE),O303)</f>
        <v>R20I</v>
      </c>
      <c r="E303" s="3">
        <f t="shared" si="13"/>
        <v>1.2180000000000002</v>
      </c>
      <c r="F303" s="1">
        <v>1.248</v>
      </c>
      <c r="G303" s="3">
        <v>0.098</v>
      </c>
      <c r="I303" s="1">
        <v>7600</v>
      </c>
      <c r="J303" s="1">
        <v>5700</v>
      </c>
      <c r="M303" s="1">
        <v>110</v>
      </c>
      <c r="N303" s="1">
        <v>9.05</v>
      </c>
      <c r="O303" s="1" t="s">
        <v>38</v>
      </c>
    </row>
    <row r="304" spans="1:15" ht="13.5">
      <c r="A304" s="1" t="str">
        <f t="shared" si="14"/>
        <v>D01180G3</v>
      </c>
      <c r="B304" s="3">
        <v>1.18</v>
      </c>
      <c r="C304" s="1" t="str">
        <f t="shared" si="15"/>
        <v>G3</v>
      </c>
      <c r="D304" s="1" t="str">
        <f>CONCATENATE(VLOOKUP($B304,DrahtB!$B$8:$C$115,2,FALSE),O304)</f>
        <v>R40I</v>
      </c>
      <c r="E304" s="3">
        <f t="shared" si="13"/>
        <v>1.28</v>
      </c>
      <c r="F304" s="1">
        <v>1.311</v>
      </c>
      <c r="G304" s="3">
        <v>0.1</v>
      </c>
      <c r="I304" s="1">
        <v>7600</v>
      </c>
      <c r="J304" s="1">
        <v>5700</v>
      </c>
      <c r="M304" s="1">
        <v>100</v>
      </c>
      <c r="N304" s="1">
        <v>10</v>
      </c>
      <c r="O304" s="1" t="s">
        <v>38</v>
      </c>
    </row>
    <row r="305" spans="1:15" ht="13.5">
      <c r="A305" s="1" t="str">
        <f t="shared" si="14"/>
        <v>D01250G3</v>
      </c>
      <c r="B305" s="3">
        <v>1.25</v>
      </c>
      <c r="C305" s="1" t="str">
        <f t="shared" si="15"/>
        <v>G3</v>
      </c>
      <c r="D305" s="1" t="str">
        <f>CONCATENATE(VLOOKUP($B305,DrahtB!$B$8:$C$115,2,FALSE),O305)</f>
        <v>R20I</v>
      </c>
      <c r="E305" s="3">
        <f t="shared" si="13"/>
        <v>1.35</v>
      </c>
      <c r="F305" s="1">
        <v>1.381</v>
      </c>
      <c r="G305" s="3">
        <v>0.1</v>
      </c>
      <c r="I305" s="1">
        <v>7600</v>
      </c>
      <c r="J305" s="1">
        <v>5700</v>
      </c>
      <c r="M305" s="1">
        <v>89.3</v>
      </c>
      <c r="N305" s="1">
        <v>11.2</v>
      </c>
      <c r="O305" s="1" t="s">
        <v>38</v>
      </c>
    </row>
    <row r="306" spans="1:15" ht="13.5">
      <c r="A306" s="1" t="str">
        <f t="shared" si="14"/>
        <v>D01320G3</v>
      </c>
      <c r="B306" s="3">
        <v>1.32</v>
      </c>
      <c r="C306" s="1" t="str">
        <f t="shared" si="15"/>
        <v>G3</v>
      </c>
      <c r="D306" s="1" t="str">
        <f>CONCATENATE(VLOOKUP($B306,DrahtB!$B$8:$C$115,2,FALSE),O306)</f>
        <v>R40I</v>
      </c>
      <c r="E306" s="3">
        <f t="shared" si="13"/>
        <v>1.423</v>
      </c>
      <c r="F306" s="1">
        <v>1.455</v>
      </c>
      <c r="G306" s="1">
        <v>0.103</v>
      </c>
      <c r="I306" s="1">
        <v>7600</v>
      </c>
      <c r="J306" s="1">
        <v>5700</v>
      </c>
      <c r="M306" s="1">
        <v>80</v>
      </c>
      <c r="N306" s="1">
        <v>12.5</v>
      </c>
      <c r="O306" s="1" t="s">
        <v>38</v>
      </c>
    </row>
    <row r="307" spans="1:15" ht="13.5">
      <c r="A307" s="1" t="str">
        <f t="shared" si="14"/>
        <v>D01400G3</v>
      </c>
      <c r="B307" s="3">
        <v>1.4</v>
      </c>
      <c r="C307" s="1" t="str">
        <f t="shared" si="15"/>
        <v>G3</v>
      </c>
      <c r="D307" s="1" t="str">
        <f>CONCATENATE(VLOOKUP($B307,DrahtB!$B$8:$C$115,2,FALSE),O307)</f>
        <v>R20I</v>
      </c>
      <c r="E307" s="3">
        <f t="shared" si="13"/>
        <v>1.503</v>
      </c>
      <c r="F307" s="1">
        <v>1.535</v>
      </c>
      <c r="G307" s="1">
        <v>0.103</v>
      </c>
      <c r="I307" s="1">
        <v>7600</v>
      </c>
      <c r="J307" s="1">
        <v>5700</v>
      </c>
      <c r="M307" s="1">
        <v>70.9</v>
      </c>
      <c r="N307" s="1">
        <v>14.1</v>
      </c>
      <c r="O307" s="1" t="s">
        <v>38</v>
      </c>
    </row>
    <row r="308" spans="1:15" ht="13.5">
      <c r="A308" s="1" t="str">
        <f t="shared" si="14"/>
        <v>D01500G3</v>
      </c>
      <c r="B308" s="3">
        <v>1.5</v>
      </c>
      <c r="C308" s="1" t="str">
        <f t="shared" si="15"/>
        <v>G3</v>
      </c>
      <c r="D308" s="1" t="str">
        <f>CONCATENATE(VLOOKUP($B308,DrahtB!$B$8:$C$115,2,FALSE),O308)</f>
        <v>R40I</v>
      </c>
      <c r="E308" s="3">
        <f t="shared" si="13"/>
        <v>1.607</v>
      </c>
      <c r="F308" s="1">
        <v>1.64</v>
      </c>
      <c r="G308" s="1">
        <v>0.107</v>
      </c>
      <c r="I308" s="1">
        <v>7600</v>
      </c>
      <c r="J308" s="1">
        <v>5700</v>
      </c>
      <c r="M308" s="1">
        <v>62.1</v>
      </c>
      <c r="N308" s="1">
        <v>16.1</v>
      </c>
      <c r="O308" s="1" t="s">
        <v>38</v>
      </c>
    </row>
    <row r="309" spans="1:15" ht="13.5">
      <c r="A309" s="1" t="str">
        <f t="shared" si="14"/>
        <v>D01600G3</v>
      </c>
      <c r="B309" s="3">
        <v>1.6</v>
      </c>
      <c r="C309" s="1" t="str">
        <f t="shared" si="15"/>
        <v>G3</v>
      </c>
      <c r="D309" s="1" t="str">
        <f>CONCATENATE(VLOOKUP($B309,DrahtB!$B$8:$C$115,2,FALSE),O309)</f>
        <v>R20I</v>
      </c>
      <c r="E309" s="3">
        <f t="shared" si="13"/>
        <v>1.707</v>
      </c>
      <c r="F309" s="1">
        <v>1.74</v>
      </c>
      <c r="G309" s="1">
        <v>0.107</v>
      </c>
      <c r="I309" s="1">
        <v>7600</v>
      </c>
      <c r="J309" s="1">
        <v>5700</v>
      </c>
      <c r="M309" s="1">
        <v>54.6</v>
      </c>
      <c r="N309" s="1">
        <v>18.3</v>
      </c>
      <c r="O309" s="1" t="s">
        <v>38</v>
      </c>
    </row>
    <row r="310" spans="1:15" ht="13.5">
      <c r="A310" s="1" t="str">
        <f t="shared" si="14"/>
        <v>D01700G3</v>
      </c>
      <c r="B310" s="3">
        <v>1.7</v>
      </c>
      <c r="C310" s="1" t="str">
        <f t="shared" si="15"/>
        <v>G3</v>
      </c>
      <c r="D310" s="1" t="str">
        <f>CONCATENATE(VLOOKUP($B310,DrahtB!$B$8:$C$115,2,FALSE),O310)</f>
        <v>R40I</v>
      </c>
      <c r="E310" s="3">
        <f t="shared" si="13"/>
        <v>1.81</v>
      </c>
      <c r="F310" s="1">
        <v>1.844</v>
      </c>
      <c r="G310" s="1">
        <v>0.11</v>
      </c>
      <c r="I310" s="1">
        <v>7600</v>
      </c>
      <c r="J310" s="1">
        <v>5700</v>
      </c>
      <c r="M310" s="1">
        <v>48.3</v>
      </c>
      <c r="N310" s="1">
        <v>20.7</v>
      </c>
      <c r="O310" s="1" t="s">
        <v>38</v>
      </c>
    </row>
    <row r="311" spans="1:15" ht="13.5">
      <c r="A311" s="1" t="str">
        <f t="shared" si="14"/>
        <v>D01800G3</v>
      </c>
      <c r="B311" s="3">
        <v>1.8</v>
      </c>
      <c r="C311" s="1" t="str">
        <f t="shared" si="15"/>
        <v>G3</v>
      </c>
      <c r="D311" s="1" t="str">
        <f>CONCATENATE(VLOOKUP($B311,DrahtB!$B$8:$C$115,2,FALSE),O311)</f>
        <v>R20I</v>
      </c>
      <c r="E311" s="3">
        <f t="shared" si="13"/>
        <v>1.9100000000000001</v>
      </c>
      <c r="F311" s="1">
        <v>1.944</v>
      </c>
      <c r="G311" s="1">
        <v>0.11</v>
      </c>
      <c r="I311" s="1">
        <v>7600</v>
      </c>
      <c r="J311" s="1">
        <v>5700</v>
      </c>
      <c r="M311" s="1">
        <v>43.1</v>
      </c>
      <c r="N311" s="1">
        <v>23.2</v>
      </c>
      <c r="O311" s="1" t="s">
        <v>38</v>
      </c>
    </row>
    <row r="312" spans="1:15" ht="13.5">
      <c r="A312" s="1" t="str">
        <f t="shared" si="14"/>
        <v>D01900G3</v>
      </c>
      <c r="B312" s="3">
        <v>1.9</v>
      </c>
      <c r="C312" s="1" t="str">
        <f t="shared" si="15"/>
        <v>G3</v>
      </c>
      <c r="D312" s="1" t="str">
        <f>CONCATENATE(VLOOKUP($B312,DrahtB!$B$8:$C$115,2,FALSE),O312)</f>
        <v>R40I</v>
      </c>
      <c r="E312" s="3">
        <f t="shared" si="13"/>
        <v>2.013</v>
      </c>
      <c r="F312" s="1">
        <v>2.048</v>
      </c>
      <c r="G312" s="1">
        <v>0.113</v>
      </c>
      <c r="I312" s="1">
        <v>7600</v>
      </c>
      <c r="J312" s="1">
        <v>5700</v>
      </c>
      <c r="M312" s="1">
        <v>38.8</v>
      </c>
      <c r="N312" s="1">
        <v>25.8</v>
      </c>
      <c r="O312" s="1" t="s">
        <v>38</v>
      </c>
    </row>
    <row r="313" spans="1:15" ht="13.5">
      <c r="A313" s="1" t="str">
        <f t="shared" si="14"/>
        <v>D02000G3</v>
      </c>
      <c r="B313" s="3">
        <v>2</v>
      </c>
      <c r="C313" s="1" t="str">
        <f t="shared" si="15"/>
        <v>G3</v>
      </c>
      <c r="D313" s="1" t="str">
        <f>CONCATENATE(VLOOKUP($B313,DrahtB!$B$8:$C$115,2,FALSE),O313)</f>
        <v>R20I</v>
      </c>
      <c r="E313" s="3">
        <f t="shared" si="13"/>
        <v>2.113</v>
      </c>
      <c r="F313" s="1">
        <v>2.148</v>
      </c>
      <c r="G313" s="1">
        <v>0.113</v>
      </c>
      <c r="I313" s="1">
        <v>7600</v>
      </c>
      <c r="J313" s="1">
        <v>5700</v>
      </c>
      <c r="M313" s="1">
        <v>35.1</v>
      </c>
      <c r="N313" s="1">
        <v>28.5</v>
      </c>
      <c r="O313" s="1" t="s">
        <v>38</v>
      </c>
    </row>
    <row r="314" spans="1:15" ht="13.5">
      <c r="A314" s="1" t="str">
        <f t="shared" si="14"/>
        <v>D02120G3</v>
      </c>
      <c r="B314" s="3">
        <v>2.12</v>
      </c>
      <c r="C314" s="1" t="str">
        <f t="shared" si="15"/>
        <v>G3</v>
      </c>
      <c r="D314" s="1" t="str">
        <f>CONCATENATE(VLOOKUP($B314,DrahtB!$B$8:$C$115,2,FALSE),O314)</f>
        <v>R40I</v>
      </c>
      <c r="E314" s="3">
        <f t="shared" si="13"/>
        <v>2.236</v>
      </c>
      <c r="F314" s="1">
        <v>2.272</v>
      </c>
      <c r="G314" s="1">
        <v>0.116</v>
      </c>
      <c r="I314" s="1">
        <v>7600</v>
      </c>
      <c r="J314" s="1">
        <v>5700</v>
      </c>
      <c r="M314" s="1">
        <v>31.3</v>
      </c>
      <c r="N314" s="1">
        <v>32</v>
      </c>
      <c r="O314" s="1" t="s">
        <v>38</v>
      </c>
    </row>
    <row r="315" spans="1:15" ht="13.5">
      <c r="A315" s="1" t="str">
        <f t="shared" si="14"/>
        <v>D02240G3</v>
      </c>
      <c r="B315" s="3">
        <v>2.24</v>
      </c>
      <c r="C315" s="1" t="str">
        <f t="shared" si="15"/>
        <v>G3</v>
      </c>
      <c r="D315" s="1" t="str">
        <f>CONCATENATE(VLOOKUP($B315,DrahtB!$B$8:$C$115,2,FALSE),O315)</f>
        <v>R20I</v>
      </c>
      <c r="E315" s="3">
        <f t="shared" si="13"/>
        <v>2.3560000000000003</v>
      </c>
      <c r="F315" s="1">
        <v>2.392</v>
      </c>
      <c r="G315" s="1">
        <v>0.116</v>
      </c>
      <c r="I315" s="1">
        <v>7600</v>
      </c>
      <c r="J315" s="1">
        <v>5700</v>
      </c>
      <c r="M315" s="1">
        <v>28</v>
      </c>
      <c r="N315" s="1">
        <v>35.7</v>
      </c>
      <c r="O315" s="1" t="s">
        <v>38</v>
      </c>
    </row>
    <row r="316" spans="1:15" ht="13.5">
      <c r="A316" s="1" t="str">
        <f t="shared" si="14"/>
        <v>D02360G3</v>
      </c>
      <c r="B316" s="3">
        <v>2.36</v>
      </c>
      <c r="C316" s="1" t="str">
        <f t="shared" si="15"/>
        <v>G3</v>
      </c>
      <c r="D316" s="1" t="str">
        <f>CONCATENATE(VLOOKUP($B316,DrahtB!$B$8:$C$115,2,FALSE),O316)</f>
        <v>R40I</v>
      </c>
      <c r="E316" s="3">
        <f t="shared" si="13"/>
        <v>2.479</v>
      </c>
      <c r="F316" s="1">
        <v>2.516</v>
      </c>
      <c r="G316" s="1">
        <v>0.119</v>
      </c>
      <c r="I316" s="1">
        <v>7600</v>
      </c>
      <c r="J316" s="1">
        <v>5700</v>
      </c>
      <c r="M316" s="1">
        <v>25.3</v>
      </c>
      <c r="N316" s="1">
        <v>39.6</v>
      </c>
      <c r="O316" s="1" t="s">
        <v>38</v>
      </c>
    </row>
    <row r="317" spans="1:15" ht="13.5">
      <c r="A317" s="1" t="str">
        <f t="shared" si="14"/>
        <v>D02500G3</v>
      </c>
      <c r="B317" s="3">
        <v>2.5</v>
      </c>
      <c r="C317" s="1" t="str">
        <f t="shared" si="15"/>
        <v>G3</v>
      </c>
      <c r="D317" s="1" t="str">
        <f>CONCATENATE(VLOOKUP($B317,DrahtB!$B$8:$C$115,2,FALSE),O317)</f>
        <v>R20I</v>
      </c>
      <c r="E317" s="3">
        <f t="shared" si="13"/>
        <v>2.6189999999999998</v>
      </c>
      <c r="F317" s="1">
        <v>2.656</v>
      </c>
      <c r="G317" s="1">
        <v>0.119</v>
      </c>
      <c r="I317" s="1">
        <v>7600</v>
      </c>
      <c r="J317" s="1">
        <v>5700</v>
      </c>
      <c r="M317" s="1">
        <v>22.5</v>
      </c>
      <c r="N317" s="1">
        <v>44.4</v>
      </c>
      <c r="O317" s="1" t="s">
        <v>38</v>
      </c>
    </row>
    <row r="318" spans="1:15" ht="13.5">
      <c r="A318" s="1" t="str">
        <f t="shared" si="14"/>
        <v>D02650G3</v>
      </c>
      <c r="B318" s="3">
        <v>2.65</v>
      </c>
      <c r="C318" s="1" t="str">
        <f t="shared" si="15"/>
        <v>G3</v>
      </c>
      <c r="D318" s="1" t="str">
        <f>CONCATENATE(VLOOKUP($B318,DrahtB!$B$8:$C$115,2,FALSE),O318)</f>
        <v>R40I</v>
      </c>
      <c r="E318" s="3">
        <f t="shared" si="13"/>
        <v>2.7729999999999997</v>
      </c>
      <c r="F318" s="1">
        <v>2.811</v>
      </c>
      <c r="G318" s="1">
        <v>0.123</v>
      </c>
      <c r="I318" s="1">
        <v>3800</v>
      </c>
      <c r="J318" s="1">
        <v>2900</v>
      </c>
      <c r="M318" s="1">
        <v>20</v>
      </c>
      <c r="N318" s="1">
        <v>49.9</v>
      </c>
      <c r="O318" s="1" t="s">
        <v>38</v>
      </c>
    </row>
    <row r="319" spans="1:15" ht="13.5">
      <c r="A319" s="1" t="str">
        <f t="shared" si="14"/>
        <v>D02800G3</v>
      </c>
      <c r="B319" s="3">
        <v>2.8</v>
      </c>
      <c r="C319" s="1" t="str">
        <f t="shared" si="15"/>
        <v>G3</v>
      </c>
      <c r="D319" s="1" t="str">
        <f>CONCATENATE(VLOOKUP($B319,DrahtB!$B$8:$C$115,2,FALSE),O319)</f>
        <v>R20I</v>
      </c>
      <c r="E319" s="3">
        <f t="shared" si="13"/>
        <v>2.923</v>
      </c>
      <c r="F319" s="1">
        <v>2.961</v>
      </c>
      <c r="G319" s="1">
        <v>0.123</v>
      </c>
      <c r="I319" s="1">
        <v>3800</v>
      </c>
      <c r="J319" s="1">
        <v>2900</v>
      </c>
      <c r="M319" s="1">
        <v>18</v>
      </c>
      <c r="N319" s="1">
        <v>55.7</v>
      </c>
      <c r="O319" s="1" t="s">
        <v>38</v>
      </c>
    </row>
    <row r="320" spans="1:15" ht="13.5">
      <c r="A320" s="1" t="str">
        <f t="shared" si="14"/>
        <v>D03000G3</v>
      </c>
      <c r="B320" s="3">
        <v>3</v>
      </c>
      <c r="C320" s="1" t="str">
        <f t="shared" si="15"/>
        <v>G3</v>
      </c>
      <c r="D320" s="1" t="str">
        <f>CONCATENATE(VLOOKUP($B320,DrahtB!$B$8:$C$115,2,FALSE),O320)</f>
        <v>R40I</v>
      </c>
      <c r="E320" s="3">
        <f t="shared" si="13"/>
        <v>3.127</v>
      </c>
      <c r="F320" s="1">
        <v>3.166</v>
      </c>
      <c r="G320" s="1">
        <v>0.127</v>
      </c>
      <c r="I320" s="1">
        <v>3800</v>
      </c>
      <c r="J320" s="1">
        <v>2900</v>
      </c>
      <c r="M320" s="1">
        <v>15.6</v>
      </c>
      <c r="N320" s="1">
        <v>63.9</v>
      </c>
      <c r="O320" s="1" t="s">
        <v>38</v>
      </c>
    </row>
    <row r="321" spans="1:15" ht="13.5">
      <c r="A321" s="1" t="str">
        <f t="shared" si="14"/>
        <v>D03150G3</v>
      </c>
      <c r="B321" s="3">
        <v>3.15</v>
      </c>
      <c r="C321" s="1" t="str">
        <f t="shared" si="15"/>
        <v>G3</v>
      </c>
      <c r="D321" s="1" t="str">
        <f>CONCATENATE(VLOOKUP($B321,DrahtB!$B$8:$C$115,2,FALSE),O321)</f>
        <v>R20I</v>
      </c>
      <c r="E321" s="3">
        <f t="shared" si="13"/>
        <v>3.277</v>
      </c>
      <c r="F321" s="1">
        <v>3.316</v>
      </c>
      <c r="G321" s="1">
        <v>0.127</v>
      </c>
      <c r="I321" s="1">
        <v>3800</v>
      </c>
      <c r="J321" s="1">
        <v>2900</v>
      </c>
      <c r="M321" s="1">
        <v>14.2</v>
      </c>
      <c r="N321" s="1">
        <v>70.4</v>
      </c>
      <c r="O321" s="1" t="s">
        <v>38</v>
      </c>
    </row>
    <row r="322" spans="1:15" ht="13.5">
      <c r="A322" s="1" t="str">
        <f t="shared" si="14"/>
        <v>D03350G3</v>
      </c>
      <c r="B322" s="3">
        <v>3.35</v>
      </c>
      <c r="C322" s="1" t="str">
        <f t="shared" si="15"/>
        <v>G3</v>
      </c>
      <c r="D322" s="1" t="str">
        <f>CONCATENATE(VLOOKUP($B322,DrahtB!$B$8:$C$115,2,FALSE),O322)</f>
        <v>R40I</v>
      </c>
      <c r="E322" s="3">
        <f t="shared" si="13"/>
        <v>3.48</v>
      </c>
      <c r="F322" s="1">
        <v>3.521</v>
      </c>
      <c r="G322" s="1">
        <v>0.13</v>
      </c>
      <c r="I322" s="1">
        <v>3800</v>
      </c>
      <c r="J322" s="1">
        <v>2900</v>
      </c>
      <c r="M322" s="1">
        <v>12.6</v>
      </c>
      <c r="N322" s="1">
        <v>79.6</v>
      </c>
      <c r="O322" s="1" t="s">
        <v>38</v>
      </c>
    </row>
    <row r="323" spans="1:15" ht="13.5">
      <c r="A323" s="1" t="str">
        <f t="shared" si="14"/>
        <v>D03550G3</v>
      </c>
      <c r="B323" s="3">
        <v>3.55</v>
      </c>
      <c r="C323" s="1" t="str">
        <f t="shared" si="15"/>
        <v>G3</v>
      </c>
      <c r="D323" s="1" t="str">
        <f>CONCATENATE(VLOOKUP($B323,DrahtB!$B$8:$C$115,2,FALSE),O323)</f>
        <v>R20I</v>
      </c>
      <c r="E323" s="3">
        <f t="shared" si="13"/>
        <v>3.6799999999999997</v>
      </c>
      <c r="F323" s="1">
        <v>3.721</v>
      </c>
      <c r="G323" s="1">
        <v>0.13</v>
      </c>
      <c r="I323" s="1">
        <v>3800</v>
      </c>
      <c r="J323" s="1">
        <v>2900</v>
      </c>
      <c r="M323" s="1">
        <v>11.2</v>
      </c>
      <c r="N323" s="1">
        <v>89.3</v>
      </c>
      <c r="O323" s="1" t="s">
        <v>38</v>
      </c>
    </row>
    <row r="324" spans="1:15" ht="13.5">
      <c r="A324" s="1" t="str">
        <f t="shared" si="14"/>
        <v>D03750G3</v>
      </c>
      <c r="B324" s="3">
        <v>3.75</v>
      </c>
      <c r="C324" s="1" t="str">
        <f t="shared" si="15"/>
        <v>G3</v>
      </c>
      <c r="D324" s="1" t="str">
        <f>CONCATENATE(VLOOKUP($B324,DrahtB!$B$8:$C$115,2,FALSE),O324)</f>
        <v>R40I</v>
      </c>
      <c r="E324" s="3">
        <f t="shared" si="13"/>
        <v>3.884</v>
      </c>
      <c r="F324" s="1">
        <v>3.926</v>
      </c>
      <c r="G324" s="1">
        <v>0.134</v>
      </c>
      <c r="I324" s="1">
        <v>3800</v>
      </c>
      <c r="J324" s="1">
        <v>2900</v>
      </c>
      <c r="M324" s="1">
        <v>10</v>
      </c>
      <c r="N324" s="1">
        <v>99.6</v>
      </c>
      <c r="O324" s="1" t="s">
        <v>38</v>
      </c>
    </row>
    <row r="325" spans="1:15" ht="13.5">
      <c r="A325" s="1" t="str">
        <f t="shared" si="14"/>
        <v>D04000G3</v>
      </c>
      <c r="B325" s="3">
        <v>4</v>
      </c>
      <c r="C325" s="1" t="str">
        <f t="shared" si="15"/>
        <v>G3</v>
      </c>
      <c r="D325" s="1" t="str">
        <f>CONCATENATE(VLOOKUP($B325,DrahtB!$B$8:$C$115,2,FALSE),O325)</f>
        <v>R20I</v>
      </c>
      <c r="E325" s="3">
        <f t="shared" si="13"/>
        <v>4.134</v>
      </c>
      <c r="F325" s="1">
        <v>4.176</v>
      </c>
      <c r="G325" s="1">
        <v>0.134</v>
      </c>
      <c r="I325" s="1">
        <v>3800</v>
      </c>
      <c r="J325" s="1">
        <v>2900</v>
      </c>
      <c r="M325" s="1">
        <v>8.85</v>
      </c>
      <c r="N325" s="1">
        <v>113</v>
      </c>
      <c r="O325" s="1" t="s">
        <v>38</v>
      </c>
    </row>
    <row r="326" spans="1:15" ht="13.5">
      <c r="A326" s="1" t="str">
        <f t="shared" si="14"/>
        <v>D04250G3</v>
      </c>
      <c r="B326" s="3">
        <v>4.25</v>
      </c>
      <c r="C326" s="1" t="str">
        <f t="shared" si="15"/>
        <v>G3</v>
      </c>
      <c r="D326" s="1" t="str">
        <f>CONCATENATE(VLOOKUP($B326,DrahtB!$B$8:$C$115,2,FALSE),O326)</f>
        <v>R40I</v>
      </c>
      <c r="E326" s="3">
        <f t="shared" si="13"/>
        <v>4.388</v>
      </c>
      <c r="F326" s="1">
        <v>4.431</v>
      </c>
      <c r="G326" s="1">
        <v>0.138</v>
      </c>
      <c r="I326" s="1">
        <v>3800</v>
      </c>
      <c r="J326" s="1">
        <v>2900</v>
      </c>
      <c r="M326" s="1">
        <v>7.81</v>
      </c>
      <c r="N326" s="1">
        <v>128</v>
      </c>
      <c r="O326" s="1" t="s">
        <v>38</v>
      </c>
    </row>
    <row r="327" spans="1:15" ht="13.5">
      <c r="A327" s="1" t="str">
        <f t="shared" si="14"/>
        <v>D04500G3</v>
      </c>
      <c r="B327" s="3">
        <v>4.5</v>
      </c>
      <c r="C327" s="1" t="str">
        <f t="shared" si="15"/>
        <v>G3</v>
      </c>
      <c r="D327" s="1" t="str">
        <f>CONCATENATE(VLOOKUP($B327,DrahtB!$B$8:$C$115,2,FALSE),O327)</f>
        <v>R20I</v>
      </c>
      <c r="E327" s="3">
        <f t="shared" si="13"/>
        <v>4.638</v>
      </c>
      <c r="F327" s="1">
        <v>4.681</v>
      </c>
      <c r="G327" s="1">
        <v>0.138</v>
      </c>
      <c r="I327" s="1">
        <v>3800</v>
      </c>
      <c r="J327" s="1">
        <v>2900</v>
      </c>
      <c r="M327" s="1">
        <v>6.99</v>
      </c>
      <c r="N327" s="1">
        <v>143</v>
      </c>
      <c r="O327" s="1" t="s">
        <v>38</v>
      </c>
    </row>
    <row r="328" spans="1:15" ht="13.5">
      <c r="A328" s="1" t="str">
        <f t="shared" si="14"/>
        <v>D04750G3</v>
      </c>
      <c r="B328" s="3">
        <v>4.75</v>
      </c>
      <c r="C328" s="1" t="str">
        <f t="shared" si="15"/>
        <v>G3</v>
      </c>
      <c r="D328" s="1" t="str">
        <f>CONCATENATE(VLOOKUP($B328,DrahtB!$B$8:$C$115,2,FALSE),O328)</f>
        <v>R40I</v>
      </c>
      <c r="E328" s="3">
        <f t="shared" si="13"/>
        <v>4.892</v>
      </c>
      <c r="F328" s="1">
        <v>4.936</v>
      </c>
      <c r="G328" s="1">
        <v>0.142</v>
      </c>
      <c r="I328" s="1">
        <v>3800</v>
      </c>
      <c r="J328" s="1">
        <v>2900</v>
      </c>
      <c r="M328" s="1">
        <v>6.29</v>
      </c>
      <c r="N328" s="1">
        <v>159</v>
      </c>
      <c r="O328" s="1" t="s">
        <v>38</v>
      </c>
    </row>
    <row r="329" spans="1:15" ht="13.5">
      <c r="A329" s="1" t="str">
        <f t="shared" si="14"/>
        <v>D05000G3</v>
      </c>
      <c r="B329" s="3">
        <v>5</v>
      </c>
      <c r="C329" s="1" t="str">
        <f t="shared" si="15"/>
        <v>G3</v>
      </c>
      <c r="D329" s="1" t="str">
        <f>CONCATENATE(VLOOKUP($B329,DrahtB!$B$8:$C$115,2,FALSE),O329)</f>
        <v>R20I</v>
      </c>
      <c r="E329" s="3">
        <f t="shared" si="13"/>
        <v>5.142</v>
      </c>
      <c r="F329" s="1">
        <v>5.186</v>
      </c>
      <c r="G329" s="1">
        <v>0.142</v>
      </c>
      <c r="I329" s="1">
        <v>3800</v>
      </c>
      <c r="J329" s="1">
        <v>2900</v>
      </c>
      <c r="M329" s="1">
        <v>5.65</v>
      </c>
      <c r="N329" s="1">
        <v>177</v>
      </c>
      <c r="O329" s="1" t="s">
        <v>38</v>
      </c>
    </row>
    <row r="330" spans="1:5" ht="13.5">
      <c r="A330" s="1" t="s">
        <v>31</v>
      </c>
      <c r="E330" s="3"/>
    </row>
    <row r="331" spans="1:12" ht="13.5">
      <c r="A331" s="1" t="str">
        <f t="shared" si="14"/>
        <v>D00010G1B</v>
      </c>
      <c r="B331" s="3">
        <v>0.01</v>
      </c>
      <c r="C331" s="1" t="str">
        <f>$A$330</f>
        <v>G1B</v>
      </c>
      <c r="D331" s="1" t="str">
        <f>CONCATENATE(VLOOKUP($B331,DrahtB!$B$8:$C$115,2,FALSE),O331)</f>
        <v>R40</v>
      </c>
      <c r="E331" s="3">
        <f t="shared" si="13"/>
        <v>0.011399999999999999</v>
      </c>
      <c r="F331" s="1">
        <v>0.016</v>
      </c>
      <c r="G331" s="1">
        <v>0.001</v>
      </c>
      <c r="H331" s="1">
        <v>0.0004</v>
      </c>
      <c r="I331" s="1">
        <v>110</v>
      </c>
      <c r="K331" s="1">
        <v>516508</v>
      </c>
      <c r="L331" s="1">
        <v>1064.1</v>
      </c>
    </row>
    <row r="332" spans="1:12" ht="13.5">
      <c r="A332" s="1" t="str">
        <f t="shared" si="14"/>
        <v>D00012G1B</v>
      </c>
      <c r="B332" s="3">
        <v>0.012</v>
      </c>
      <c r="C332" s="1" t="str">
        <f aca="true" t="shared" si="16" ref="C332:C395">$A$330</f>
        <v>G1B</v>
      </c>
      <c r="D332" s="1" t="str">
        <f>CONCATENATE(VLOOKUP($B332,DrahtB!$B$8:$C$115,2,FALSE),O332)</f>
        <v>R40</v>
      </c>
      <c r="E332" s="3">
        <f t="shared" si="13"/>
        <v>0.0138</v>
      </c>
      <c r="F332" s="1">
        <v>0.018</v>
      </c>
      <c r="G332" s="1">
        <v>0.0012</v>
      </c>
      <c r="H332" s="1">
        <v>0.0006</v>
      </c>
      <c r="I332" s="1">
        <v>110</v>
      </c>
      <c r="K332" s="1">
        <v>424132</v>
      </c>
      <c r="L332" s="1">
        <v>898.7</v>
      </c>
    </row>
    <row r="333" spans="1:12" ht="13.5">
      <c r="A333" s="1" t="str">
        <f t="shared" si="14"/>
        <v>D00014G1B</v>
      </c>
      <c r="B333" s="3">
        <v>0.014</v>
      </c>
      <c r="C333" s="1" t="str">
        <f t="shared" si="16"/>
        <v>G1B</v>
      </c>
      <c r="D333" s="1" t="str">
        <f>CONCATENATE(VLOOKUP($B333,DrahtB!$B$8:$C$115,2,FALSE),O333)</f>
        <v>R20</v>
      </c>
      <c r="E333" s="3">
        <f t="shared" si="13"/>
        <v>0.0162</v>
      </c>
      <c r="F333" s="1">
        <v>0.02</v>
      </c>
      <c r="G333" s="1">
        <v>0.0014</v>
      </c>
      <c r="H333" s="1">
        <v>0.0008</v>
      </c>
      <c r="I333" s="1">
        <v>110</v>
      </c>
      <c r="K333" s="1">
        <v>337385</v>
      </c>
      <c r="L333" s="1">
        <v>670</v>
      </c>
    </row>
    <row r="334" spans="1:12" ht="13.5">
      <c r="A334" s="1" t="str">
        <f t="shared" si="14"/>
        <v>D00016G1B</v>
      </c>
      <c r="B334" s="3">
        <v>0.016</v>
      </c>
      <c r="C334" s="1" t="str">
        <f t="shared" si="16"/>
        <v>G1B</v>
      </c>
      <c r="D334" s="1" t="str">
        <f>CONCATENATE(VLOOKUP($B334,DrahtB!$B$8:$C$115,2,FALSE),O334)</f>
        <v>R20</v>
      </c>
      <c r="E334" s="3">
        <f t="shared" si="13"/>
        <v>0.018600000000000002</v>
      </c>
      <c r="F334" s="1">
        <v>0.022</v>
      </c>
      <c r="G334" s="1">
        <v>0.0016</v>
      </c>
      <c r="H334" s="1">
        <v>0.001</v>
      </c>
      <c r="I334" s="1">
        <v>110</v>
      </c>
      <c r="K334" s="1">
        <v>274765</v>
      </c>
      <c r="L334" s="1">
        <v>518.6</v>
      </c>
    </row>
    <row r="335" spans="1:12" ht="13.5">
      <c r="A335" s="1" t="str">
        <f t="shared" si="14"/>
        <v>D00018G1B</v>
      </c>
      <c r="B335" s="3">
        <v>0.018</v>
      </c>
      <c r="C335" s="1" t="str">
        <f t="shared" si="16"/>
        <v>G1B</v>
      </c>
      <c r="D335" s="1" t="str">
        <f>CONCATENATE(VLOOKUP($B335,DrahtB!$B$8:$C$115,2,FALSE),O335)</f>
        <v>R20</v>
      </c>
      <c r="E335" s="3">
        <f t="shared" si="13"/>
        <v>0.020999999999999998</v>
      </c>
      <c r="F335" s="1">
        <v>0.024</v>
      </c>
      <c r="G335" s="1">
        <v>0.0018</v>
      </c>
      <c r="H335" s="1">
        <v>0.0012</v>
      </c>
      <c r="I335" s="1">
        <v>110</v>
      </c>
      <c r="K335" s="1">
        <v>228089</v>
      </c>
      <c r="L335" s="1">
        <v>413.2</v>
      </c>
    </row>
    <row r="336" spans="1:12" ht="13.5">
      <c r="A336" s="1" t="str">
        <f t="shared" si="14"/>
        <v>D00019G1B</v>
      </c>
      <c r="B336" s="3">
        <v>0.019</v>
      </c>
      <c r="C336" s="1" t="str">
        <f t="shared" si="16"/>
        <v>G1B</v>
      </c>
      <c r="D336" s="1" t="str">
        <f>CONCATENATE(VLOOKUP($B336,DrahtB!$B$8:$C$115,2,FALSE),O336)</f>
        <v>R40</v>
      </c>
      <c r="E336" s="3">
        <f t="shared" si="13"/>
        <v>0.022199999999999998</v>
      </c>
      <c r="F336" s="1">
        <v>0.025</v>
      </c>
      <c r="G336" s="1">
        <v>0.0019</v>
      </c>
      <c r="H336" s="1">
        <v>0.0013</v>
      </c>
      <c r="I336" s="1">
        <v>120</v>
      </c>
      <c r="K336" s="1">
        <v>209090</v>
      </c>
      <c r="L336" s="1">
        <v>372.2</v>
      </c>
    </row>
    <row r="337" spans="1:15" ht="13.5">
      <c r="A337" s="1" t="str">
        <f t="shared" si="14"/>
        <v>D00020G1B</v>
      </c>
      <c r="B337" s="3">
        <v>0.02</v>
      </c>
      <c r="C337" s="1" t="str">
        <f t="shared" si="16"/>
        <v>G1B</v>
      </c>
      <c r="D337" s="1" t="str">
        <f>CONCATENATE(VLOOKUP($B337,DrahtB!$B$8:$C$115,2,FALSE),O337)</f>
        <v>R20I</v>
      </c>
      <c r="E337" s="3">
        <f t="shared" si="13"/>
        <v>0.023</v>
      </c>
      <c r="F337" s="1">
        <v>0.026</v>
      </c>
      <c r="G337" s="1">
        <v>0.002</v>
      </c>
      <c r="H337" s="1">
        <v>0.001</v>
      </c>
      <c r="I337" s="1">
        <v>120</v>
      </c>
      <c r="K337" s="1">
        <v>192370</v>
      </c>
      <c r="L337" s="1">
        <v>336.9</v>
      </c>
      <c r="O337" s="1" t="s">
        <v>38</v>
      </c>
    </row>
    <row r="338" spans="1:15" ht="13.5">
      <c r="A338" s="1" t="str">
        <f t="shared" si="14"/>
        <v>D00021G1B</v>
      </c>
      <c r="B338" s="3">
        <v>0.021</v>
      </c>
      <c r="C338" s="1" t="str">
        <f t="shared" si="16"/>
        <v>G1B</v>
      </c>
      <c r="D338" s="1" t="str">
        <f>CONCATENATE(VLOOKUP($B338,DrahtB!$B$8:$C$115,2,FALSE),O338)</f>
        <v>R40I</v>
      </c>
      <c r="E338" s="3">
        <f t="shared" si="13"/>
        <v>0.024</v>
      </c>
      <c r="F338" s="1">
        <v>0.029</v>
      </c>
      <c r="G338" s="1">
        <v>0.002</v>
      </c>
      <c r="H338" s="1">
        <v>0.001</v>
      </c>
      <c r="I338" s="1">
        <v>130</v>
      </c>
      <c r="K338" s="1">
        <v>158395</v>
      </c>
      <c r="L338" s="1">
        <v>304</v>
      </c>
      <c r="O338" s="1" t="s">
        <v>38</v>
      </c>
    </row>
    <row r="339" spans="1:15" ht="13.5">
      <c r="A339" s="1" t="str">
        <f t="shared" si="14"/>
        <v>D00022G1B</v>
      </c>
      <c r="B339" s="3">
        <v>0.022</v>
      </c>
      <c r="C339" s="1" t="str">
        <f t="shared" si="16"/>
        <v>G1B</v>
      </c>
      <c r="D339" s="1" t="str">
        <f>CONCATENATE(VLOOKUP($B339,DrahtB!$B$8:$C$115,2,FALSE),O339)</f>
        <v>R20I</v>
      </c>
      <c r="E339" s="3">
        <f t="shared" si="13"/>
        <v>0.026000000000000002</v>
      </c>
      <c r="F339" s="1">
        <v>0.03</v>
      </c>
      <c r="G339" s="1">
        <v>0.002</v>
      </c>
      <c r="H339" s="1">
        <v>0.002</v>
      </c>
      <c r="I339" s="1">
        <v>130</v>
      </c>
      <c r="K339" s="1">
        <v>147283</v>
      </c>
      <c r="L339" s="1">
        <v>277.8</v>
      </c>
      <c r="O339" s="1" t="s">
        <v>38</v>
      </c>
    </row>
    <row r="340" spans="1:12" ht="13.5">
      <c r="A340" s="1" t="str">
        <f t="shared" si="14"/>
        <v>D00023G1B</v>
      </c>
      <c r="B340" s="3">
        <v>0.023</v>
      </c>
      <c r="C340" s="1" t="str">
        <f t="shared" si="16"/>
        <v>G1B</v>
      </c>
      <c r="D340" s="1" t="str">
        <f>CONCATENATE(VLOOKUP($B340,DrahtB!$B$8:$C$115,2,FALSE),O340)</f>
        <v>R40</v>
      </c>
      <c r="E340" s="3">
        <f t="shared" si="13"/>
        <v>0.0271</v>
      </c>
      <c r="F340" s="1">
        <v>0.031</v>
      </c>
      <c r="G340" s="1">
        <v>0.0023</v>
      </c>
      <c r="H340" s="1">
        <v>0.0018</v>
      </c>
      <c r="I340" s="1">
        <v>150</v>
      </c>
      <c r="K340" s="1">
        <v>137301</v>
      </c>
      <c r="L340" s="1">
        <v>254.9</v>
      </c>
    </row>
    <row r="341" spans="1:15" ht="13.5">
      <c r="A341" s="1" t="str">
        <f t="shared" si="14"/>
        <v>D00024G1B</v>
      </c>
      <c r="B341" s="3">
        <v>0.024</v>
      </c>
      <c r="C341" s="1" t="str">
        <f t="shared" si="16"/>
        <v>G1B</v>
      </c>
      <c r="D341" s="1" t="str">
        <f>CONCATENATE(VLOOKUP($B341,DrahtB!$B$8:$C$115,2,FALSE),O341)</f>
        <v>R40I</v>
      </c>
      <c r="E341" s="3">
        <f t="shared" si="13"/>
        <v>0.028000000000000004</v>
      </c>
      <c r="F341" s="1">
        <v>0.032</v>
      </c>
      <c r="G341" s="1">
        <v>0.002</v>
      </c>
      <c r="H341" s="1">
        <v>0.002</v>
      </c>
      <c r="I341" s="1">
        <v>150</v>
      </c>
      <c r="K341" s="1">
        <v>128300</v>
      </c>
      <c r="L341" s="1">
        <v>234.6</v>
      </c>
      <c r="O341" s="1" t="s">
        <v>38</v>
      </c>
    </row>
    <row r="342" spans="1:15" ht="13.5">
      <c r="A342" s="1" t="str">
        <f t="shared" si="14"/>
        <v>D00025G1B</v>
      </c>
      <c r="B342" s="3">
        <v>0.025</v>
      </c>
      <c r="C342" s="1" t="str">
        <f t="shared" si="16"/>
        <v>G1B</v>
      </c>
      <c r="D342" s="1" t="str">
        <f>CONCATENATE(VLOOKUP($B342,DrahtB!$B$8:$C$115,2,FALSE),O342)</f>
        <v>R20I</v>
      </c>
      <c r="E342" s="3">
        <f t="shared" si="13"/>
        <v>0.03</v>
      </c>
      <c r="F342" s="1">
        <v>0.034</v>
      </c>
      <c r="G342" s="1">
        <v>0.003</v>
      </c>
      <c r="H342" s="1">
        <v>0.002</v>
      </c>
      <c r="I342" s="1">
        <v>150</v>
      </c>
      <c r="K342" s="1">
        <v>112764</v>
      </c>
      <c r="L342" s="1">
        <v>213.8</v>
      </c>
      <c r="O342" s="1" t="s">
        <v>38</v>
      </c>
    </row>
    <row r="343" spans="1:15" ht="13.5">
      <c r="A343" s="1" t="str">
        <f t="shared" si="14"/>
        <v>D00027G1B</v>
      </c>
      <c r="B343" s="3">
        <v>0.027</v>
      </c>
      <c r="C343" s="1" t="str">
        <f t="shared" si="16"/>
        <v>G1B</v>
      </c>
      <c r="D343" s="1" t="str">
        <f>CONCATENATE(VLOOKUP($B343,DrahtB!$B$8:$C$115,2,FALSE),O343)</f>
        <v>R40I</v>
      </c>
      <c r="E343" s="3">
        <f t="shared" si="13"/>
        <v>0.032</v>
      </c>
      <c r="F343" s="1">
        <v>0.037</v>
      </c>
      <c r="G343" s="1">
        <v>0.003</v>
      </c>
      <c r="H343" s="1">
        <v>0.002</v>
      </c>
      <c r="I343" s="1">
        <v>170</v>
      </c>
      <c r="K343" s="1">
        <v>94261</v>
      </c>
      <c r="L343" s="1">
        <v>184.2</v>
      </c>
      <c r="O343" s="1" t="s">
        <v>38</v>
      </c>
    </row>
    <row r="344" spans="1:15" ht="13.5">
      <c r="A344" s="1" t="str">
        <f t="shared" si="14"/>
        <v>D00028G1B</v>
      </c>
      <c r="B344" s="3">
        <v>0.028</v>
      </c>
      <c r="C344" s="1" t="str">
        <f t="shared" si="16"/>
        <v>G1B</v>
      </c>
      <c r="D344" s="1" t="str">
        <f>CONCATENATE(VLOOKUP($B344,DrahtB!$B$8:$C$115,2,FALSE),O344)</f>
        <v>R20I</v>
      </c>
      <c r="E344" s="3">
        <f t="shared" si="13"/>
        <v>0.034</v>
      </c>
      <c r="F344" s="1">
        <v>0.038</v>
      </c>
      <c r="G344" s="1">
        <v>0.003</v>
      </c>
      <c r="H344" s="1">
        <v>0.003</v>
      </c>
      <c r="I344" s="1">
        <v>170</v>
      </c>
      <c r="K344" s="1">
        <v>89097</v>
      </c>
      <c r="L344" s="1">
        <v>171.7</v>
      </c>
      <c r="O344" s="1" t="s">
        <v>38</v>
      </c>
    </row>
    <row r="345" spans="1:15" ht="13.5">
      <c r="A345" s="1" t="str">
        <f t="shared" si="14"/>
        <v>D00030G1B</v>
      </c>
      <c r="B345" s="3">
        <v>0.03</v>
      </c>
      <c r="C345" s="1" t="str">
        <f t="shared" si="16"/>
        <v>G1B</v>
      </c>
      <c r="D345" s="1" t="str">
        <f>CONCATENATE(VLOOKUP($B345,DrahtB!$B$8:$C$115,2,FALSE),O345)</f>
        <v>R40I</v>
      </c>
      <c r="E345" s="3">
        <f t="shared" si="13"/>
        <v>0.036000000000000004</v>
      </c>
      <c r="F345" s="1">
        <v>0.042</v>
      </c>
      <c r="G345" s="1">
        <v>0.003</v>
      </c>
      <c r="H345" s="1">
        <v>0.003</v>
      </c>
      <c r="I345" s="1">
        <v>190</v>
      </c>
      <c r="K345" s="1">
        <v>75917</v>
      </c>
      <c r="L345" s="1">
        <v>148.5</v>
      </c>
      <c r="O345" s="1" t="s">
        <v>38</v>
      </c>
    </row>
    <row r="346" spans="1:15" ht="13.5">
      <c r="A346" s="1" t="str">
        <f t="shared" si="14"/>
        <v>D00032G1B</v>
      </c>
      <c r="B346" s="3">
        <v>0.032</v>
      </c>
      <c r="C346" s="1" t="str">
        <f t="shared" si="16"/>
        <v>G1B</v>
      </c>
      <c r="D346" s="1" t="str">
        <f>CONCATENATE(VLOOKUP($B346,DrahtB!$B$8:$C$115,2,FALSE),O346)</f>
        <v>R20I</v>
      </c>
      <c r="E346" s="3">
        <f t="shared" si="13"/>
        <v>0.038000000000000006</v>
      </c>
      <c r="F346" s="1">
        <v>0.044</v>
      </c>
      <c r="G346" s="1">
        <v>0.003</v>
      </c>
      <c r="H346" s="1">
        <v>0.003</v>
      </c>
      <c r="I346" s="1">
        <v>190</v>
      </c>
      <c r="K346" s="1">
        <v>68691</v>
      </c>
      <c r="L346" s="1">
        <v>131.1</v>
      </c>
      <c r="O346" s="1" t="s">
        <v>38</v>
      </c>
    </row>
    <row r="347" spans="1:15" ht="13.5">
      <c r="A347" s="1" t="str">
        <f t="shared" si="14"/>
        <v>D00034G1B</v>
      </c>
      <c r="B347" s="3">
        <v>0.034</v>
      </c>
      <c r="C347" s="1" t="str">
        <f t="shared" si="16"/>
        <v>G1B</v>
      </c>
      <c r="D347" s="1" t="str">
        <f>CONCATENATE(VLOOKUP($B347,DrahtB!$B$8:$C$115,2,FALSE),O347)</f>
        <v>R40I</v>
      </c>
      <c r="E347" s="3">
        <f t="shared" si="13"/>
        <v>0.04000000000000001</v>
      </c>
      <c r="F347" s="1">
        <v>0.047</v>
      </c>
      <c r="G347" s="1">
        <v>0.003</v>
      </c>
      <c r="H347" s="1">
        <v>0.003</v>
      </c>
      <c r="I347" s="1">
        <v>225</v>
      </c>
      <c r="K347" s="1">
        <v>59644</v>
      </c>
      <c r="L347" s="1">
        <v>116.5</v>
      </c>
      <c r="O347" s="1" t="s">
        <v>38</v>
      </c>
    </row>
    <row r="348" spans="1:15" ht="13.5">
      <c r="A348" s="1" t="str">
        <f t="shared" si="14"/>
        <v>D00036G1B</v>
      </c>
      <c r="B348" s="3">
        <v>0.036</v>
      </c>
      <c r="C348" s="1" t="str">
        <f t="shared" si="16"/>
        <v>G1B</v>
      </c>
      <c r="D348" s="1" t="str">
        <f>CONCATENATE(VLOOKUP($B348,DrahtB!$B$8:$C$115,2,FALSE),O348)</f>
        <v>R20I</v>
      </c>
      <c r="E348" s="3">
        <f aca="true" t="shared" si="17" ref="E348:E411">B348+G348+H348</f>
        <v>0.044</v>
      </c>
      <c r="F348" s="1">
        <v>0.05</v>
      </c>
      <c r="G348" s="1">
        <v>0.004</v>
      </c>
      <c r="H348" s="1">
        <v>0.004</v>
      </c>
      <c r="I348" s="1">
        <v>225</v>
      </c>
      <c r="K348" s="1">
        <v>52273</v>
      </c>
      <c r="L348" s="1">
        <v>103.3</v>
      </c>
      <c r="O348" s="1" t="s">
        <v>38</v>
      </c>
    </row>
    <row r="349" spans="1:15" ht="13.5">
      <c r="A349" s="1" t="str">
        <f aca="true" t="shared" si="18" ref="A349:A412">CONCATENATE("D",SUBSTITUTE(TEXT(B349,"00,000"),",",""),C349)</f>
        <v>D00038G1B</v>
      </c>
      <c r="B349" s="3">
        <v>0.038</v>
      </c>
      <c r="C349" s="1" t="str">
        <f t="shared" si="16"/>
        <v>G1B</v>
      </c>
      <c r="D349" s="1" t="str">
        <f>CONCATENATE(VLOOKUP($B349,DrahtB!$B$8:$C$115,2,FALSE),O349)</f>
        <v>R40I</v>
      </c>
      <c r="E349" s="3">
        <f t="shared" si="17"/>
        <v>0.046</v>
      </c>
      <c r="F349" s="1">
        <v>0.052</v>
      </c>
      <c r="G349" s="1">
        <v>0.004</v>
      </c>
      <c r="H349" s="1">
        <v>0.004</v>
      </c>
      <c r="I349" s="1">
        <v>250</v>
      </c>
      <c r="K349" s="1">
        <v>48092</v>
      </c>
      <c r="L349" s="1">
        <v>93</v>
      </c>
      <c r="O349" s="1" t="s">
        <v>38</v>
      </c>
    </row>
    <row r="350" spans="1:15" ht="13.5">
      <c r="A350" s="1" t="str">
        <f t="shared" si="18"/>
        <v>D00040G1B</v>
      </c>
      <c r="B350" s="3">
        <v>0.04</v>
      </c>
      <c r="C350" s="1" t="str">
        <f t="shared" si="16"/>
        <v>G1B</v>
      </c>
      <c r="D350" s="1" t="str">
        <f>CONCATENATE(VLOOKUP($B350,DrahtB!$B$8:$C$115,2,FALSE),O350)</f>
        <v>R20I</v>
      </c>
      <c r="E350" s="3">
        <f t="shared" si="17"/>
        <v>0.048</v>
      </c>
      <c r="F350" s="1">
        <v>0.055</v>
      </c>
      <c r="G350" s="1">
        <v>0.004</v>
      </c>
      <c r="H350" s="1">
        <v>0.004</v>
      </c>
      <c r="I350" s="1">
        <v>250</v>
      </c>
      <c r="K350" s="1">
        <v>43537</v>
      </c>
      <c r="L350" s="1">
        <v>93.9</v>
      </c>
      <c r="O350" s="1" t="s">
        <v>38</v>
      </c>
    </row>
    <row r="351" spans="1:15" ht="13.5">
      <c r="A351" s="1" t="str">
        <f t="shared" si="18"/>
        <v>D00043G1B</v>
      </c>
      <c r="B351" s="3">
        <v>0.043</v>
      </c>
      <c r="C351" s="1" t="str">
        <f t="shared" si="16"/>
        <v>G1B</v>
      </c>
      <c r="D351" s="1" t="str">
        <f>CONCATENATE(VLOOKUP($B351,DrahtB!$B$8:$C$115,2,FALSE),O351)</f>
        <v>R40I</v>
      </c>
      <c r="E351" s="3">
        <f t="shared" si="17"/>
        <v>0.051000000000000004</v>
      </c>
      <c r="F351" s="1">
        <v>0.059</v>
      </c>
      <c r="G351" s="1">
        <v>0.004</v>
      </c>
      <c r="H351" s="1">
        <v>0.004</v>
      </c>
      <c r="I351" s="1">
        <v>275</v>
      </c>
      <c r="K351" s="1">
        <v>38172</v>
      </c>
      <c r="L351" s="1">
        <v>72.6</v>
      </c>
      <c r="O351" s="1" t="s">
        <v>38</v>
      </c>
    </row>
    <row r="352" spans="1:15" ht="13.5">
      <c r="A352" s="1" t="str">
        <f t="shared" si="18"/>
        <v>D00045G1B</v>
      </c>
      <c r="B352" s="3">
        <v>0.045</v>
      </c>
      <c r="C352" s="1" t="str">
        <f t="shared" si="16"/>
        <v>G1B</v>
      </c>
      <c r="D352" s="1" t="str">
        <f>CONCATENATE(VLOOKUP($B352,DrahtB!$B$8:$C$115,2,FALSE),O352)</f>
        <v>R20I</v>
      </c>
      <c r="E352" s="3">
        <f t="shared" si="17"/>
        <v>0.05399999999999999</v>
      </c>
      <c r="F352" s="1">
        <v>0.062</v>
      </c>
      <c r="G352" s="1">
        <v>0.005</v>
      </c>
      <c r="H352" s="1">
        <v>0.004</v>
      </c>
      <c r="I352" s="1">
        <v>275</v>
      </c>
      <c r="K352" s="1">
        <v>34325</v>
      </c>
      <c r="L352" s="1">
        <v>66</v>
      </c>
      <c r="O352" s="1" t="s">
        <v>38</v>
      </c>
    </row>
    <row r="353" spans="1:15" ht="13.5">
      <c r="A353" s="1" t="str">
        <f t="shared" si="18"/>
        <v>D00048G1B</v>
      </c>
      <c r="B353" s="3">
        <v>0.048</v>
      </c>
      <c r="C353" s="1" t="str">
        <f t="shared" si="16"/>
        <v>G1B</v>
      </c>
      <c r="D353" s="1" t="str">
        <f>CONCATENATE(VLOOKUP($B353,DrahtB!$B$8:$C$115,2,FALSE),O353)</f>
        <v>R40I</v>
      </c>
      <c r="E353" s="3">
        <f t="shared" si="17"/>
        <v>0.057999999999999996</v>
      </c>
      <c r="F353" s="1">
        <v>0.067</v>
      </c>
      <c r="G353" s="1">
        <v>0.005</v>
      </c>
      <c r="H353" s="1">
        <v>0.005</v>
      </c>
      <c r="I353" s="1">
        <v>300</v>
      </c>
      <c r="K353" s="1">
        <v>29560</v>
      </c>
      <c r="L353" s="1">
        <v>58</v>
      </c>
      <c r="O353" s="1" t="s">
        <v>38</v>
      </c>
    </row>
    <row r="354" spans="1:15" ht="13.5">
      <c r="A354" s="1" t="str">
        <f t="shared" si="18"/>
        <v>D00050G1B</v>
      </c>
      <c r="B354" s="3">
        <v>0.05</v>
      </c>
      <c r="C354" s="1" t="str">
        <f t="shared" si="16"/>
        <v>G1B</v>
      </c>
      <c r="D354" s="1" t="str">
        <f>CONCATENATE(VLOOKUP($B354,DrahtB!$B$8:$C$115,2,FALSE),O354)</f>
        <v>R20I</v>
      </c>
      <c r="E354" s="3">
        <f t="shared" si="17"/>
        <v>0.06</v>
      </c>
      <c r="F354" s="1">
        <v>0.068</v>
      </c>
      <c r="G354" s="1">
        <v>0.005</v>
      </c>
      <c r="H354" s="1">
        <v>0.005</v>
      </c>
      <c r="I354" s="1">
        <v>300</v>
      </c>
      <c r="K354" s="1">
        <v>28191</v>
      </c>
      <c r="L354" s="1">
        <v>53.8</v>
      </c>
      <c r="O354" s="1" t="s">
        <v>38</v>
      </c>
    </row>
    <row r="355" spans="1:15" ht="13.5">
      <c r="A355" s="1" t="str">
        <f t="shared" si="18"/>
        <v>D00053G1B</v>
      </c>
      <c r="B355" s="3">
        <v>0.053</v>
      </c>
      <c r="C355" s="1" t="str">
        <f t="shared" si="16"/>
        <v>G1B</v>
      </c>
      <c r="D355" s="1" t="str">
        <f>CONCATENATE(VLOOKUP($B355,DrahtB!$B$8:$C$115,2,FALSE),O355)</f>
        <v>R40I</v>
      </c>
      <c r="E355" s="3">
        <f t="shared" si="17"/>
        <v>0.063</v>
      </c>
      <c r="F355" s="1">
        <v>0.072</v>
      </c>
      <c r="G355" s="1">
        <v>0.005</v>
      </c>
      <c r="H355" s="1">
        <v>0.005</v>
      </c>
      <c r="I355" s="1">
        <v>325</v>
      </c>
      <c r="K355" s="1">
        <v>25343</v>
      </c>
      <c r="L355" s="1">
        <v>47.9</v>
      </c>
      <c r="O355" s="1" t="s">
        <v>38</v>
      </c>
    </row>
    <row r="356" spans="1:15" ht="13.5">
      <c r="A356" s="1" t="str">
        <f t="shared" si="18"/>
        <v>D00056G1B</v>
      </c>
      <c r="B356" s="3">
        <v>0.056</v>
      </c>
      <c r="C356" s="1" t="str">
        <f t="shared" si="16"/>
        <v>G1B</v>
      </c>
      <c r="D356" s="1" t="str">
        <f>CONCATENATE(VLOOKUP($B356,DrahtB!$B$8:$C$115,2,FALSE),O356)</f>
        <v>R20I</v>
      </c>
      <c r="E356" s="3">
        <f t="shared" si="17"/>
        <v>0.067</v>
      </c>
      <c r="F356" s="1">
        <v>0.075</v>
      </c>
      <c r="G356" s="1">
        <v>0.006</v>
      </c>
      <c r="H356" s="1">
        <v>0.005</v>
      </c>
      <c r="I356" s="1">
        <v>325</v>
      </c>
      <c r="K356" s="1">
        <v>22906</v>
      </c>
      <c r="L356" s="1">
        <v>42.9</v>
      </c>
      <c r="O356" s="1" t="s">
        <v>38</v>
      </c>
    </row>
    <row r="357" spans="1:15" ht="13.5">
      <c r="A357" s="1" t="str">
        <f t="shared" si="18"/>
        <v>D00060G1B</v>
      </c>
      <c r="B357" s="3">
        <v>0.06</v>
      </c>
      <c r="C357" s="1" t="str">
        <f t="shared" si="16"/>
        <v>G1B</v>
      </c>
      <c r="D357" s="1" t="str">
        <f>CONCATENATE(VLOOKUP($B357,DrahtB!$B$8:$C$115,2,FALSE),O357)</f>
        <v>R40I</v>
      </c>
      <c r="E357" s="3">
        <f t="shared" si="17"/>
        <v>0.07100000000000001</v>
      </c>
      <c r="F357" s="1">
        <v>0.081</v>
      </c>
      <c r="G357" s="1">
        <v>0.006</v>
      </c>
      <c r="H357" s="1">
        <v>0.005</v>
      </c>
      <c r="I357" s="1">
        <v>375</v>
      </c>
      <c r="K357" s="1">
        <v>19991</v>
      </c>
      <c r="L357" s="1">
        <v>37.3</v>
      </c>
      <c r="O357" s="1" t="s">
        <v>38</v>
      </c>
    </row>
    <row r="358" spans="1:15" ht="13.5">
      <c r="A358" s="1" t="str">
        <f t="shared" si="18"/>
        <v>D00063G1B</v>
      </c>
      <c r="B358" s="3">
        <v>0.063</v>
      </c>
      <c r="C358" s="1" t="str">
        <f t="shared" si="16"/>
        <v>G1B</v>
      </c>
      <c r="D358" s="1" t="str">
        <f>CONCATENATE(VLOOKUP($B358,DrahtB!$B$8:$C$115,2,FALSE),O358)</f>
        <v>R20I</v>
      </c>
      <c r="E358" s="3">
        <f t="shared" si="17"/>
        <v>0.07400000000000001</v>
      </c>
      <c r="F358" s="1">
        <v>0.085</v>
      </c>
      <c r="G358" s="1">
        <v>0.006</v>
      </c>
      <c r="H358" s="1">
        <v>0.005</v>
      </c>
      <c r="I358" s="1">
        <v>375</v>
      </c>
      <c r="K358" s="1">
        <v>18270</v>
      </c>
      <c r="L358" s="1">
        <v>33.9</v>
      </c>
      <c r="O358" s="1" t="s">
        <v>38</v>
      </c>
    </row>
    <row r="359" spans="1:15" ht="13.5">
      <c r="A359" s="1" t="str">
        <f t="shared" si="18"/>
        <v>D00067G1B</v>
      </c>
      <c r="B359" s="3">
        <v>0.067</v>
      </c>
      <c r="C359" s="1" t="str">
        <f t="shared" si="16"/>
        <v>G1B</v>
      </c>
      <c r="D359" s="1" t="str">
        <f>CONCATENATE(VLOOKUP($B359,DrahtB!$B$8:$C$115,2,FALSE),O359)</f>
        <v>R40I</v>
      </c>
      <c r="E359" s="3">
        <f t="shared" si="17"/>
        <v>0.08000000000000002</v>
      </c>
      <c r="F359" s="1">
        <v>0.09</v>
      </c>
      <c r="G359" s="1">
        <v>0.007</v>
      </c>
      <c r="H359" s="1">
        <v>0.006</v>
      </c>
      <c r="I359" s="1">
        <v>425</v>
      </c>
      <c r="K359" s="1">
        <v>15982</v>
      </c>
      <c r="L359" s="1">
        <v>30</v>
      </c>
      <c r="O359" s="1" t="s">
        <v>38</v>
      </c>
    </row>
    <row r="360" spans="1:12" ht="13.5">
      <c r="A360" s="1" t="str">
        <f t="shared" si="18"/>
        <v>D00070G1B</v>
      </c>
      <c r="B360" s="3">
        <v>0.07</v>
      </c>
      <c r="C360" s="1" t="str">
        <f t="shared" si="16"/>
        <v>G1B</v>
      </c>
      <c r="D360" s="1" t="str">
        <f>CONCATENATE(VLOOKUP($B360,DrahtB!$B$8:$C$115,2,FALSE),O360)</f>
        <v>R40</v>
      </c>
      <c r="E360" s="3">
        <f t="shared" si="17"/>
        <v>0.08300000000000002</v>
      </c>
      <c r="F360" s="1">
        <v>0.093</v>
      </c>
      <c r="G360" s="1">
        <v>0.007</v>
      </c>
      <c r="H360" s="1">
        <v>0.006</v>
      </c>
      <c r="I360" s="1">
        <v>425</v>
      </c>
      <c r="K360" s="1">
        <v>14911</v>
      </c>
      <c r="L360" s="1">
        <v>27.5</v>
      </c>
    </row>
    <row r="361" spans="1:15" ht="13.5">
      <c r="A361" s="1" t="str">
        <f t="shared" si="18"/>
        <v>D00071G1B</v>
      </c>
      <c r="B361" s="3">
        <v>0.071</v>
      </c>
      <c r="C361" s="1" t="str">
        <f t="shared" si="16"/>
        <v>G1B</v>
      </c>
      <c r="D361" s="1" t="str">
        <f>CONCATENATE(VLOOKUP($B361,DrahtB!$B$8:$C$115,2,FALSE),O361)</f>
        <v>R20I</v>
      </c>
      <c r="E361" s="3">
        <f t="shared" si="17"/>
        <v>0.084</v>
      </c>
      <c r="F361" s="1">
        <v>0.094</v>
      </c>
      <c r="G361" s="1">
        <v>0.007</v>
      </c>
      <c r="H361" s="1">
        <v>0.006</v>
      </c>
      <c r="I361" s="1">
        <v>425</v>
      </c>
      <c r="K361" s="1">
        <v>14578</v>
      </c>
      <c r="L361" s="1">
        <v>26.8</v>
      </c>
      <c r="O361" s="1" t="s">
        <v>38</v>
      </c>
    </row>
    <row r="362" spans="1:15" ht="13.5">
      <c r="A362" s="1" t="str">
        <f t="shared" si="18"/>
        <v>D00075G1B</v>
      </c>
      <c r="B362" s="3">
        <v>0.075</v>
      </c>
      <c r="C362" s="1" t="str">
        <f t="shared" si="16"/>
        <v>G1B</v>
      </c>
      <c r="D362" s="1" t="str">
        <f>CONCATENATE(VLOOKUP($B362,DrahtB!$B$8:$C$115,2,FALSE),O362)</f>
        <v>R40I</v>
      </c>
      <c r="E362" s="3">
        <f t="shared" si="17"/>
        <v>0.08900000000000001</v>
      </c>
      <c r="F362" s="1">
        <v>0.1</v>
      </c>
      <c r="G362" s="1">
        <v>0.007</v>
      </c>
      <c r="H362" s="1">
        <v>0.007</v>
      </c>
      <c r="I362" s="1">
        <v>425</v>
      </c>
      <c r="K362" s="1">
        <v>12930</v>
      </c>
      <c r="L362" s="1">
        <v>24</v>
      </c>
      <c r="O362" s="1" t="s">
        <v>38</v>
      </c>
    </row>
    <row r="363" spans="1:15" ht="13.5">
      <c r="A363" s="1" t="str">
        <f t="shared" si="18"/>
        <v>D00080G1B</v>
      </c>
      <c r="B363" s="3">
        <v>0.08</v>
      </c>
      <c r="C363" s="1" t="str">
        <f t="shared" si="16"/>
        <v>G1B</v>
      </c>
      <c r="D363" s="1" t="str">
        <f>CONCATENATE(VLOOKUP($B363,DrahtB!$B$8:$C$115,2,FALSE),O363)</f>
        <v>R20I</v>
      </c>
      <c r="E363" s="3">
        <f t="shared" si="17"/>
        <v>0.09400000000000001</v>
      </c>
      <c r="F363" s="1">
        <v>0.105</v>
      </c>
      <c r="G363" s="1">
        <v>0.007</v>
      </c>
      <c r="H363" s="1">
        <v>0.007</v>
      </c>
      <c r="I363" s="1">
        <v>425</v>
      </c>
      <c r="K363" s="1">
        <v>11663</v>
      </c>
      <c r="L363" s="1">
        <v>21.2</v>
      </c>
      <c r="O363" s="1" t="s">
        <v>38</v>
      </c>
    </row>
    <row r="364" spans="1:15" ht="13.5">
      <c r="A364" s="1" t="str">
        <f t="shared" si="18"/>
        <v>D00085G1B</v>
      </c>
      <c r="B364" s="3">
        <v>0.085</v>
      </c>
      <c r="C364" s="1" t="str">
        <f t="shared" si="16"/>
        <v>G1B</v>
      </c>
      <c r="D364" s="1" t="str">
        <f>CONCATENATE(VLOOKUP($B364,DrahtB!$B$8:$C$115,2,FALSE),O364)</f>
        <v>R40I</v>
      </c>
      <c r="E364" s="3">
        <f t="shared" si="17"/>
        <v>0.1</v>
      </c>
      <c r="F364" s="1">
        <v>0.112</v>
      </c>
      <c r="G364" s="1">
        <v>0.008</v>
      </c>
      <c r="H364" s="1">
        <v>0.007</v>
      </c>
      <c r="I364" s="1">
        <v>500</v>
      </c>
      <c r="K364" s="1">
        <v>10277</v>
      </c>
      <c r="L364" s="1">
        <v>18.7</v>
      </c>
      <c r="O364" s="1" t="s">
        <v>38</v>
      </c>
    </row>
    <row r="365" spans="1:15" ht="13.5">
      <c r="A365" s="1" t="str">
        <f t="shared" si="18"/>
        <v>D00090G1B</v>
      </c>
      <c r="B365" s="3">
        <v>0.09</v>
      </c>
      <c r="C365" s="1" t="str">
        <f t="shared" si="16"/>
        <v>G1B</v>
      </c>
      <c r="D365" s="1" t="str">
        <f>CONCATENATE(VLOOKUP($B365,DrahtB!$B$8:$C$115,2,FALSE),O365)</f>
        <v>R20I</v>
      </c>
      <c r="E365" s="3">
        <f t="shared" si="17"/>
        <v>0.10500000000000001</v>
      </c>
      <c r="F365" s="1">
        <v>0.117</v>
      </c>
      <c r="G365" s="1">
        <v>0.008</v>
      </c>
      <c r="H365" s="1">
        <v>0.007</v>
      </c>
      <c r="I365" s="1">
        <v>500</v>
      </c>
      <c r="K365" s="1">
        <v>9372</v>
      </c>
      <c r="L365" s="1">
        <v>16.7</v>
      </c>
      <c r="O365" s="1" t="s">
        <v>38</v>
      </c>
    </row>
    <row r="366" spans="1:15" ht="13.5">
      <c r="A366" s="1" t="str">
        <f t="shared" si="18"/>
        <v>D00095G1B</v>
      </c>
      <c r="B366" s="3">
        <v>0.095</v>
      </c>
      <c r="C366" s="1" t="str">
        <f t="shared" si="16"/>
        <v>G1B</v>
      </c>
      <c r="D366" s="1" t="str">
        <f>CONCATENATE(VLOOKUP($B366,DrahtB!$B$8:$C$115,2,FALSE),O366)</f>
        <v>R40I</v>
      </c>
      <c r="E366" s="3">
        <f t="shared" si="17"/>
        <v>0.11000000000000001</v>
      </c>
      <c r="F366" s="1">
        <v>0.123</v>
      </c>
      <c r="G366" s="1">
        <v>0.008</v>
      </c>
      <c r="H366" s="1">
        <v>0.007</v>
      </c>
      <c r="I366" s="1">
        <v>500</v>
      </c>
      <c r="K366" s="1">
        <v>8508</v>
      </c>
      <c r="L366" s="1">
        <v>15</v>
      </c>
      <c r="O366" s="1" t="s">
        <v>38</v>
      </c>
    </row>
    <row r="367" spans="1:15" ht="13.5">
      <c r="A367" s="1" t="str">
        <f t="shared" si="18"/>
        <v>D00100G1B</v>
      </c>
      <c r="B367" s="3">
        <v>0.1</v>
      </c>
      <c r="C367" s="1" t="str">
        <f t="shared" si="16"/>
        <v>G1B</v>
      </c>
      <c r="D367" s="1" t="str">
        <f>CONCATENATE(VLOOKUP($B367,DrahtB!$B$8:$C$115,2,FALSE),O367)</f>
        <v>R20I</v>
      </c>
      <c r="E367" s="3">
        <f t="shared" si="17"/>
        <v>0.11500000000000002</v>
      </c>
      <c r="F367" s="1">
        <v>0.129</v>
      </c>
      <c r="G367" s="1">
        <v>0.008</v>
      </c>
      <c r="H367" s="1">
        <v>0.007</v>
      </c>
      <c r="I367" s="1">
        <v>500</v>
      </c>
      <c r="K367" s="1">
        <v>7758</v>
      </c>
      <c r="L367" s="1">
        <v>13.6</v>
      </c>
      <c r="O367" s="1" t="s">
        <v>38</v>
      </c>
    </row>
    <row r="368" spans="1:15" ht="13.5">
      <c r="A368" s="1" t="str">
        <f t="shared" si="18"/>
        <v>D00106G1B</v>
      </c>
      <c r="B368" s="3">
        <v>0.106</v>
      </c>
      <c r="C368" s="1" t="str">
        <f t="shared" si="16"/>
        <v>G1B</v>
      </c>
      <c r="D368" s="1" t="str">
        <f>CONCATENATE(VLOOKUP($B368,DrahtB!$B$8:$C$115,2,FALSE),O368)</f>
        <v>R40I</v>
      </c>
      <c r="E368" s="3">
        <f t="shared" si="17"/>
        <v>0.122</v>
      </c>
      <c r="F368" s="1">
        <v>0.136</v>
      </c>
      <c r="G368" s="1">
        <v>0.008</v>
      </c>
      <c r="H368" s="1">
        <v>0.008</v>
      </c>
      <c r="I368" s="1">
        <v>1300</v>
      </c>
      <c r="J368" s="1">
        <v>1000</v>
      </c>
      <c r="K368" s="1">
        <v>6885</v>
      </c>
      <c r="L368" s="1">
        <v>12.1</v>
      </c>
      <c r="O368" s="1" t="s">
        <v>38</v>
      </c>
    </row>
    <row r="369" spans="1:12" ht="13.5">
      <c r="A369" s="1" t="str">
        <f t="shared" si="18"/>
        <v>D00110G1B</v>
      </c>
      <c r="B369" s="3">
        <v>0.11</v>
      </c>
      <c r="C369" s="1" t="str">
        <f t="shared" si="16"/>
        <v>G1B</v>
      </c>
      <c r="D369" s="1" t="str">
        <f>CONCATENATE(VLOOKUP($B369,DrahtB!$B$8:$C$115,2,FALSE),O369)</f>
        <v>R40</v>
      </c>
      <c r="E369" s="3">
        <f t="shared" si="17"/>
        <v>0.127</v>
      </c>
      <c r="F369" s="1">
        <v>0.141</v>
      </c>
      <c r="G369" s="1">
        <v>0.009</v>
      </c>
      <c r="H369" s="1">
        <v>0.008</v>
      </c>
      <c r="I369" s="1">
        <v>1300</v>
      </c>
      <c r="J369" s="1">
        <v>1000</v>
      </c>
      <c r="K369" s="1">
        <v>6431</v>
      </c>
      <c r="L369" s="1">
        <v>11.2</v>
      </c>
    </row>
    <row r="370" spans="1:15" ht="13.5">
      <c r="A370" s="1" t="str">
        <f t="shared" si="18"/>
        <v>D00112G1B</v>
      </c>
      <c r="B370" s="3">
        <v>0.112</v>
      </c>
      <c r="C370" s="1" t="str">
        <f t="shared" si="16"/>
        <v>G1B</v>
      </c>
      <c r="D370" s="1" t="str">
        <f>CONCATENATE(VLOOKUP($B370,DrahtB!$B$8:$C$115,2,FALSE),O370)</f>
        <v>R20I</v>
      </c>
      <c r="E370" s="3">
        <f t="shared" si="17"/>
        <v>0.129</v>
      </c>
      <c r="F370" s="1">
        <v>0.143</v>
      </c>
      <c r="G370" s="1">
        <v>0.009</v>
      </c>
      <c r="H370" s="1">
        <v>0.008</v>
      </c>
      <c r="I370" s="1">
        <v>1300</v>
      </c>
      <c r="J370" s="1">
        <v>1000</v>
      </c>
      <c r="K370" s="1">
        <v>6243</v>
      </c>
      <c r="L370" s="1">
        <v>10.9</v>
      </c>
      <c r="O370" s="1" t="s">
        <v>38</v>
      </c>
    </row>
    <row r="371" spans="1:15" ht="13.5">
      <c r="A371" s="1" t="str">
        <f t="shared" si="18"/>
        <v>D00118G1B</v>
      </c>
      <c r="B371" s="3">
        <v>0.118</v>
      </c>
      <c r="C371" s="1" t="str">
        <f t="shared" si="16"/>
        <v>G1B</v>
      </c>
      <c r="D371" s="1" t="str">
        <f>CONCATENATE(VLOOKUP($B371,DrahtB!$B$8:$C$115,2,FALSE),O371)</f>
        <v>R40I</v>
      </c>
      <c r="E371" s="3">
        <f t="shared" si="17"/>
        <v>0.137</v>
      </c>
      <c r="F371" s="1">
        <v>0.15</v>
      </c>
      <c r="G371" s="1">
        <v>0.01</v>
      </c>
      <c r="H371" s="1">
        <v>0.009</v>
      </c>
      <c r="I371" s="1">
        <v>1500</v>
      </c>
      <c r="J371" s="1">
        <v>1100</v>
      </c>
      <c r="K371" s="1">
        <v>5607</v>
      </c>
      <c r="L371" s="1">
        <v>9.8</v>
      </c>
      <c r="O371" s="1" t="s">
        <v>38</v>
      </c>
    </row>
    <row r="372" spans="1:12" ht="13.5">
      <c r="A372" s="1" t="str">
        <f t="shared" si="18"/>
        <v>D00120G1B</v>
      </c>
      <c r="B372" s="3">
        <v>0.12</v>
      </c>
      <c r="C372" s="1" t="str">
        <f t="shared" si="16"/>
        <v>G1B</v>
      </c>
      <c r="D372" s="1" t="str">
        <f>CONCATENATE(VLOOKUP($B372,DrahtB!$B$8:$C$115,2,FALSE),O372)</f>
        <v>R40</v>
      </c>
      <c r="E372" s="3">
        <f t="shared" si="17"/>
        <v>0.139</v>
      </c>
      <c r="F372" s="1">
        <v>0.153</v>
      </c>
      <c r="G372" s="1">
        <v>0.01</v>
      </c>
      <c r="H372" s="1">
        <v>0.009</v>
      </c>
      <c r="I372" s="1">
        <v>1500</v>
      </c>
      <c r="J372" s="1">
        <v>1100</v>
      </c>
      <c r="K372" s="1">
        <v>5417</v>
      </c>
      <c r="L372" s="1">
        <v>9.5</v>
      </c>
    </row>
    <row r="373" spans="1:15" ht="13.5">
      <c r="A373" s="1" t="str">
        <f t="shared" si="18"/>
        <v>D00125G1B</v>
      </c>
      <c r="B373" s="3">
        <v>0.125</v>
      </c>
      <c r="C373" s="1" t="str">
        <f t="shared" si="16"/>
        <v>G1B</v>
      </c>
      <c r="D373" s="1" t="str">
        <f>CONCATENATE(VLOOKUP($B373,DrahtB!$B$8:$C$115,2,FALSE),O373)</f>
        <v>R20I</v>
      </c>
      <c r="E373" s="3">
        <f t="shared" si="17"/>
        <v>0.14400000000000002</v>
      </c>
      <c r="F373" s="1">
        <v>0.158</v>
      </c>
      <c r="G373" s="1">
        <v>0.01</v>
      </c>
      <c r="H373" s="1">
        <v>0.009</v>
      </c>
      <c r="I373" s="1">
        <v>1500</v>
      </c>
      <c r="J373" s="1">
        <v>1100</v>
      </c>
      <c r="K373" s="1">
        <v>5064</v>
      </c>
      <c r="L373" s="1">
        <v>8.7</v>
      </c>
      <c r="O373" s="1" t="s">
        <v>38</v>
      </c>
    </row>
    <row r="374" spans="1:12" ht="13.5">
      <c r="A374" s="1" t="str">
        <f t="shared" si="18"/>
        <v>D00130G1B</v>
      </c>
      <c r="B374" s="3">
        <v>0.13</v>
      </c>
      <c r="C374" s="1" t="str">
        <f t="shared" si="16"/>
        <v>G1B</v>
      </c>
      <c r="D374" s="1" t="str">
        <f>CONCATENATE(VLOOKUP($B374,DrahtB!$B$8:$C$115,2,FALSE),O374)</f>
        <v>R40</v>
      </c>
      <c r="E374" s="3">
        <f t="shared" si="17"/>
        <v>0.15100000000000002</v>
      </c>
      <c r="F374" s="1">
        <v>0.165</v>
      </c>
      <c r="G374" s="1">
        <v>0.011</v>
      </c>
      <c r="H374" s="1">
        <v>0.01</v>
      </c>
      <c r="I374" s="1">
        <v>1600</v>
      </c>
      <c r="J374" s="1">
        <v>1200</v>
      </c>
      <c r="K374" s="1">
        <v>4625</v>
      </c>
      <c r="L374" s="1">
        <v>8.1</v>
      </c>
    </row>
    <row r="375" spans="1:15" ht="13.5">
      <c r="A375" s="1" t="str">
        <f t="shared" si="18"/>
        <v>D00132G1B</v>
      </c>
      <c r="B375" s="3">
        <v>0.132</v>
      </c>
      <c r="C375" s="1" t="str">
        <f t="shared" si="16"/>
        <v>G1B</v>
      </c>
      <c r="D375" s="1" t="str">
        <f>CONCATENATE(VLOOKUP($B375,DrahtB!$B$8:$C$115,2,FALSE),O375)</f>
        <v>R40I</v>
      </c>
      <c r="E375" s="3">
        <f t="shared" si="17"/>
        <v>0.15300000000000002</v>
      </c>
      <c r="F375" s="1">
        <v>0.167</v>
      </c>
      <c r="G375" s="1">
        <v>0.011</v>
      </c>
      <c r="H375" s="1">
        <v>0.01</v>
      </c>
      <c r="I375" s="1">
        <v>1600</v>
      </c>
      <c r="J375" s="1">
        <v>1200</v>
      </c>
      <c r="K375" s="1">
        <v>4511</v>
      </c>
      <c r="L375" s="1">
        <v>7.8</v>
      </c>
      <c r="O375" s="1" t="s">
        <v>38</v>
      </c>
    </row>
    <row r="376" spans="1:15" ht="13.5">
      <c r="A376" s="1" t="str">
        <f t="shared" si="18"/>
        <v>D00140G1B</v>
      </c>
      <c r="B376" s="3">
        <v>0.14</v>
      </c>
      <c r="C376" s="1" t="str">
        <f t="shared" si="16"/>
        <v>G1B</v>
      </c>
      <c r="D376" s="1" t="str">
        <f>CONCATENATE(VLOOKUP($B376,DrahtB!$B$8:$C$115,2,FALSE),O376)</f>
        <v>R20I</v>
      </c>
      <c r="E376" s="3">
        <f t="shared" si="17"/>
        <v>0.16100000000000003</v>
      </c>
      <c r="F376" s="1">
        <v>0.175</v>
      </c>
      <c r="G376" s="1">
        <v>0.011</v>
      </c>
      <c r="H376" s="1">
        <v>0.01</v>
      </c>
      <c r="I376" s="1">
        <v>1600</v>
      </c>
      <c r="J376" s="1">
        <v>1200</v>
      </c>
      <c r="K376" s="1">
        <v>4091</v>
      </c>
      <c r="L376" s="1">
        <v>7</v>
      </c>
      <c r="O376" s="1" t="s">
        <v>38</v>
      </c>
    </row>
    <row r="377" spans="1:15" ht="13.5">
      <c r="A377" s="1" t="str">
        <f t="shared" si="18"/>
        <v>D00150G1B</v>
      </c>
      <c r="B377" s="3">
        <v>0.15</v>
      </c>
      <c r="C377" s="1" t="str">
        <f t="shared" si="16"/>
        <v>G1B</v>
      </c>
      <c r="D377" s="1" t="str">
        <f>CONCATENATE(VLOOKUP($B377,DrahtB!$B$8:$C$115,2,FALSE),O377)</f>
        <v>R40I</v>
      </c>
      <c r="E377" s="3">
        <f t="shared" si="17"/>
        <v>0.17200000000000001</v>
      </c>
      <c r="F377" s="1">
        <v>0.186</v>
      </c>
      <c r="G377" s="1">
        <v>0.012</v>
      </c>
      <c r="H377" s="1">
        <v>0.01</v>
      </c>
      <c r="I377" s="1">
        <v>1700</v>
      </c>
      <c r="J377" s="1">
        <v>1300</v>
      </c>
      <c r="K377" s="1">
        <v>3604</v>
      </c>
      <c r="L377" s="1">
        <v>6.1</v>
      </c>
      <c r="O377" s="1" t="s">
        <v>38</v>
      </c>
    </row>
    <row r="378" spans="1:15" ht="13.5">
      <c r="A378" s="1" t="str">
        <f t="shared" si="18"/>
        <v>D00160G1B</v>
      </c>
      <c r="B378" s="3">
        <v>0.16</v>
      </c>
      <c r="C378" s="1" t="str">
        <f t="shared" si="16"/>
        <v>G1B</v>
      </c>
      <c r="D378" s="1" t="str">
        <f>CONCATENATE(VLOOKUP($B378,DrahtB!$B$8:$C$115,2,FALSE),O378)</f>
        <v>R20I</v>
      </c>
      <c r="E378" s="3">
        <f t="shared" si="17"/>
        <v>0.18200000000000002</v>
      </c>
      <c r="F378" s="1">
        <v>0.197</v>
      </c>
      <c r="G378" s="1">
        <v>0.012</v>
      </c>
      <c r="H378" s="1">
        <v>0.01</v>
      </c>
      <c r="I378" s="1">
        <v>1700</v>
      </c>
      <c r="J378" s="1">
        <v>1300</v>
      </c>
      <c r="K378" s="1">
        <v>3216</v>
      </c>
      <c r="L378" s="1">
        <v>5.4</v>
      </c>
      <c r="O378" s="1" t="s">
        <v>38</v>
      </c>
    </row>
    <row r="379" spans="1:15" ht="13.5">
      <c r="A379" s="1" t="str">
        <f t="shared" si="18"/>
        <v>D00170G1B</v>
      </c>
      <c r="B379" s="3">
        <v>0.17</v>
      </c>
      <c r="C379" s="1" t="str">
        <f t="shared" si="16"/>
        <v>G1B</v>
      </c>
      <c r="D379" s="1" t="str">
        <f>CONCATENATE(VLOOKUP($B379,DrahtB!$B$8:$C$115,2,FALSE),O379)</f>
        <v>R40I</v>
      </c>
      <c r="E379" s="3">
        <f t="shared" si="17"/>
        <v>0.19300000000000003</v>
      </c>
      <c r="F379" s="1">
        <v>0.21</v>
      </c>
      <c r="G379" s="1">
        <v>0.013</v>
      </c>
      <c r="H379" s="1">
        <v>0.01</v>
      </c>
      <c r="I379" s="1">
        <v>1700</v>
      </c>
      <c r="J379" s="1">
        <v>1300</v>
      </c>
      <c r="K379" s="1">
        <v>2844</v>
      </c>
      <c r="L379" s="1">
        <v>4.7</v>
      </c>
      <c r="O379" s="1" t="s">
        <v>38</v>
      </c>
    </row>
    <row r="380" spans="1:15" ht="13.5">
      <c r="A380" s="1" t="str">
        <f t="shared" si="18"/>
        <v>D00180G1B</v>
      </c>
      <c r="B380" s="3">
        <v>0.18</v>
      </c>
      <c r="C380" s="1" t="str">
        <f t="shared" si="16"/>
        <v>G1B</v>
      </c>
      <c r="D380" s="1" t="str">
        <f>CONCATENATE(VLOOKUP($B380,DrahtB!$B$8:$C$115,2,FALSE),O380)</f>
        <v>R20I</v>
      </c>
      <c r="E380" s="3">
        <f t="shared" si="17"/>
        <v>0.203</v>
      </c>
      <c r="F380" s="1">
        <v>0.22</v>
      </c>
      <c r="G380" s="1">
        <v>0.013</v>
      </c>
      <c r="H380" s="1">
        <v>0.01</v>
      </c>
      <c r="I380" s="1">
        <v>1700</v>
      </c>
      <c r="J380" s="1">
        <v>1300</v>
      </c>
      <c r="K380" s="1">
        <v>2581</v>
      </c>
      <c r="L380" s="1">
        <v>4.2</v>
      </c>
      <c r="O380" s="1" t="s">
        <v>38</v>
      </c>
    </row>
    <row r="381" spans="1:15" ht="13.5">
      <c r="A381" s="1" t="str">
        <f t="shared" si="18"/>
        <v>D00190G1B</v>
      </c>
      <c r="B381" s="3">
        <v>0.19</v>
      </c>
      <c r="C381" s="1" t="str">
        <f t="shared" si="16"/>
        <v>G1B</v>
      </c>
      <c r="D381" s="1" t="str">
        <f>CONCATENATE(VLOOKUP($B381,DrahtB!$B$8:$C$115,2,FALSE),O381)</f>
        <v>R40I</v>
      </c>
      <c r="E381" s="3">
        <f t="shared" si="17"/>
        <v>0.21500000000000002</v>
      </c>
      <c r="F381" s="1">
        <v>0.233</v>
      </c>
      <c r="G381" s="1">
        <v>0.014</v>
      </c>
      <c r="H381" s="1">
        <v>0.011</v>
      </c>
      <c r="I381" s="1">
        <v>1800</v>
      </c>
      <c r="J381" s="1">
        <v>1400</v>
      </c>
      <c r="K381" s="1">
        <v>2301</v>
      </c>
      <c r="L381" s="1">
        <v>3.8</v>
      </c>
      <c r="O381" s="1" t="s">
        <v>38</v>
      </c>
    </row>
    <row r="382" spans="1:15" ht="13.5">
      <c r="A382" s="1" t="str">
        <f t="shared" si="18"/>
        <v>D00200G1B</v>
      </c>
      <c r="B382" s="3">
        <v>0.2</v>
      </c>
      <c r="C382" s="1" t="str">
        <f t="shared" si="16"/>
        <v>G1B</v>
      </c>
      <c r="D382" s="1" t="str">
        <f>CONCATENATE(VLOOKUP($B382,DrahtB!$B$8:$C$115,2,FALSE),O382)</f>
        <v>R20I</v>
      </c>
      <c r="E382" s="3">
        <f t="shared" si="17"/>
        <v>0.22500000000000003</v>
      </c>
      <c r="F382" s="1">
        <v>0.243</v>
      </c>
      <c r="G382" s="1">
        <v>0.014</v>
      </c>
      <c r="H382" s="1">
        <v>0.011</v>
      </c>
      <c r="I382" s="1">
        <v>1800</v>
      </c>
      <c r="J382" s="1">
        <v>1400</v>
      </c>
      <c r="K382" s="1">
        <v>2109</v>
      </c>
      <c r="L382" s="1">
        <v>3.4</v>
      </c>
      <c r="O382" s="1" t="s">
        <v>38</v>
      </c>
    </row>
    <row r="383" spans="1:15" ht="13.5">
      <c r="A383" s="1" t="str">
        <f t="shared" si="18"/>
        <v>D00212G1B</v>
      </c>
      <c r="B383" s="3">
        <v>0.212</v>
      </c>
      <c r="C383" s="1" t="str">
        <f t="shared" si="16"/>
        <v>G1B</v>
      </c>
      <c r="D383" s="1" t="str">
        <f>CONCATENATE(VLOOKUP($B383,DrahtB!$B$8:$C$115,2,FALSE),O383)</f>
        <v>R40I</v>
      </c>
      <c r="E383" s="3">
        <f t="shared" si="17"/>
        <v>0.239</v>
      </c>
      <c r="F383" s="1">
        <v>0.258</v>
      </c>
      <c r="G383" s="1">
        <v>0.015</v>
      </c>
      <c r="H383" s="1">
        <v>0.012</v>
      </c>
      <c r="I383" s="1">
        <v>1900</v>
      </c>
      <c r="J383" s="1">
        <v>1400</v>
      </c>
      <c r="K383" s="1">
        <v>1870</v>
      </c>
      <c r="L383" s="1">
        <v>3.1</v>
      </c>
      <c r="O383" s="1" t="s">
        <v>38</v>
      </c>
    </row>
    <row r="384" spans="1:15" ht="13.5">
      <c r="A384" s="1" t="str">
        <f t="shared" si="18"/>
        <v>D00224G1B</v>
      </c>
      <c r="B384" s="3">
        <v>0.224</v>
      </c>
      <c r="C384" s="1" t="str">
        <f t="shared" si="16"/>
        <v>G1B</v>
      </c>
      <c r="D384" s="1" t="str">
        <f>CONCATENATE(VLOOKUP($B384,DrahtB!$B$8:$C$115,2,FALSE),O384)</f>
        <v>R20I</v>
      </c>
      <c r="E384" s="3">
        <f t="shared" si="17"/>
        <v>0.251</v>
      </c>
      <c r="F384" s="1">
        <v>0.27</v>
      </c>
      <c r="G384" s="1">
        <v>0.015</v>
      </c>
      <c r="H384" s="1">
        <v>0.012</v>
      </c>
      <c r="I384" s="1">
        <v>1900</v>
      </c>
      <c r="J384" s="1">
        <v>1400</v>
      </c>
      <c r="K384" s="1">
        <v>1702</v>
      </c>
      <c r="L384" s="1">
        <v>2.7</v>
      </c>
      <c r="O384" s="1" t="s">
        <v>38</v>
      </c>
    </row>
    <row r="385" spans="1:15" ht="13.5">
      <c r="A385" s="1" t="str">
        <f t="shared" si="18"/>
        <v>D00236G1B</v>
      </c>
      <c r="B385" s="3">
        <v>0.236</v>
      </c>
      <c r="C385" s="1" t="str">
        <f t="shared" si="16"/>
        <v>G1B</v>
      </c>
      <c r="D385" s="1" t="str">
        <f>CONCATENATE(VLOOKUP($B385,DrahtB!$B$8:$C$115,2,FALSE),O385)</f>
        <v>R40I</v>
      </c>
      <c r="E385" s="3">
        <f t="shared" si="17"/>
        <v>0.266</v>
      </c>
      <c r="F385" s="1">
        <v>0.286</v>
      </c>
      <c r="G385" s="1">
        <v>0.017</v>
      </c>
      <c r="H385" s="1">
        <v>0.013</v>
      </c>
      <c r="I385" s="1">
        <v>2100</v>
      </c>
      <c r="J385" s="1">
        <v>1600</v>
      </c>
      <c r="K385" s="1">
        <v>1516</v>
      </c>
      <c r="L385" s="1">
        <v>2.5</v>
      </c>
      <c r="O385" s="1" t="s">
        <v>38</v>
      </c>
    </row>
    <row r="386" spans="1:15" ht="13.5">
      <c r="A386" s="1" t="str">
        <f t="shared" si="18"/>
        <v>D00250G1B</v>
      </c>
      <c r="B386" s="3">
        <v>0.25</v>
      </c>
      <c r="C386" s="1" t="str">
        <f t="shared" si="16"/>
        <v>G1B</v>
      </c>
      <c r="D386" s="1" t="str">
        <f>CONCATENATE(VLOOKUP($B386,DrahtB!$B$8:$C$115,2,FALSE),O386)</f>
        <v>R20I</v>
      </c>
      <c r="E386" s="3">
        <f t="shared" si="17"/>
        <v>0.28</v>
      </c>
      <c r="F386" s="1">
        <v>0.3</v>
      </c>
      <c r="G386" s="1">
        <v>0.017</v>
      </c>
      <c r="H386" s="1">
        <v>0.013</v>
      </c>
      <c r="I386" s="1">
        <v>2100</v>
      </c>
      <c r="J386" s="1">
        <v>1600</v>
      </c>
      <c r="K386" s="1">
        <v>1373</v>
      </c>
      <c r="L386" s="1">
        <v>2.2</v>
      </c>
      <c r="O386" s="1" t="s">
        <v>38</v>
      </c>
    </row>
    <row r="387" spans="1:15" ht="13.5">
      <c r="A387" s="1" t="str">
        <f t="shared" si="18"/>
        <v>D00265G1B</v>
      </c>
      <c r="B387" s="3">
        <v>0.265</v>
      </c>
      <c r="C387" s="1" t="str">
        <f t="shared" si="16"/>
        <v>G1B</v>
      </c>
      <c r="D387" s="1" t="str">
        <f>CONCATENATE(VLOOKUP($B387,DrahtB!$B$8:$C$115,2,FALSE),O387)</f>
        <v>R40I</v>
      </c>
      <c r="E387" s="3">
        <f t="shared" si="17"/>
        <v>0.29600000000000004</v>
      </c>
      <c r="F387" s="1">
        <v>0.316</v>
      </c>
      <c r="G387" s="1">
        <v>0.018</v>
      </c>
      <c r="H387" s="1">
        <v>0.013</v>
      </c>
      <c r="I387" s="1">
        <v>2200</v>
      </c>
      <c r="J387" s="1">
        <v>1700</v>
      </c>
      <c r="K387" s="1">
        <v>1233</v>
      </c>
      <c r="L387" s="1">
        <v>2</v>
      </c>
      <c r="O387" s="1" t="s">
        <v>38</v>
      </c>
    </row>
    <row r="388" spans="1:15" ht="13.5">
      <c r="A388" s="1" t="str">
        <f t="shared" si="18"/>
        <v>D00280G1B</v>
      </c>
      <c r="B388" s="3">
        <v>0.28</v>
      </c>
      <c r="C388" s="1" t="str">
        <f t="shared" si="16"/>
        <v>G1B</v>
      </c>
      <c r="D388" s="1" t="str">
        <f>CONCATENATE(VLOOKUP($B388,DrahtB!$B$8:$C$115,2,FALSE),O388)</f>
        <v>R20I</v>
      </c>
      <c r="E388" s="3">
        <f t="shared" si="17"/>
        <v>0.31100000000000005</v>
      </c>
      <c r="F388" s="1">
        <v>0.331</v>
      </c>
      <c r="G388" s="1">
        <v>0.018</v>
      </c>
      <c r="H388" s="1">
        <v>0.013</v>
      </c>
      <c r="I388" s="1">
        <v>2200</v>
      </c>
      <c r="J388" s="1">
        <v>1700</v>
      </c>
      <c r="K388" s="1">
        <v>1121</v>
      </c>
      <c r="L388" s="1">
        <v>1.8</v>
      </c>
      <c r="O388" s="1" t="s">
        <v>38</v>
      </c>
    </row>
    <row r="389" spans="1:15" ht="13.5">
      <c r="A389" s="1" t="str">
        <f t="shared" si="18"/>
        <v>D00300G1B</v>
      </c>
      <c r="B389" s="3">
        <v>0.3</v>
      </c>
      <c r="C389" s="1" t="str">
        <f t="shared" si="16"/>
        <v>G1B</v>
      </c>
      <c r="D389" s="1" t="str">
        <f>CONCATENATE(VLOOKUP($B389,DrahtB!$B$8:$C$115,2,FALSE),O389)</f>
        <v>R40I</v>
      </c>
      <c r="E389" s="3">
        <f t="shared" si="17"/>
        <v>0.333</v>
      </c>
      <c r="F389" s="1">
        <v>0.354</v>
      </c>
      <c r="G389" s="1">
        <v>0.019</v>
      </c>
      <c r="H389" s="1">
        <v>0.014</v>
      </c>
      <c r="I389" s="1">
        <v>2200</v>
      </c>
      <c r="J389" s="1">
        <v>1700</v>
      </c>
      <c r="K389" s="1">
        <v>979</v>
      </c>
      <c r="L389" s="1">
        <v>1.5</v>
      </c>
      <c r="O389" s="1" t="s">
        <v>38</v>
      </c>
    </row>
    <row r="390" spans="1:15" ht="13.5">
      <c r="A390" s="1" t="str">
        <f t="shared" si="18"/>
        <v>D00315G1B</v>
      </c>
      <c r="B390" s="3">
        <v>0.315</v>
      </c>
      <c r="C390" s="1" t="str">
        <f t="shared" si="16"/>
        <v>G1B</v>
      </c>
      <c r="D390" s="1" t="str">
        <f>CONCATENATE(VLOOKUP($B390,DrahtB!$B$8:$C$115,2,FALSE),O390)</f>
        <v>R20I</v>
      </c>
      <c r="E390" s="3">
        <f t="shared" si="17"/>
        <v>0.34800000000000003</v>
      </c>
      <c r="F390" s="1">
        <v>0.369</v>
      </c>
      <c r="G390" s="1">
        <v>0.019</v>
      </c>
      <c r="H390" s="1">
        <v>0.014</v>
      </c>
      <c r="I390" s="1">
        <v>2200</v>
      </c>
      <c r="J390" s="1">
        <v>1700</v>
      </c>
      <c r="K390" s="1">
        <v>898</v>
      </c>
      <c r="L390" s="1">
        <v>1.4</v>
      </c>
      <c r="O390" s="1" t="s">
        <v>38</v>
      </c>
    </row>
    <row r="391" spans="1:15" ht="13.5">
      <c r="A391" s="1" t="str">
        <f t="shared" si="18"/>
        <v>D00335G1B</v>
      </c>
      <c r="B391" s="3">
        <v>0.335</v>
      </c>
      <c r="C391" s="1" t="str">
        <f t="shared" si="16"/>
        <v>G1B</v>
      </c>
      <c r="D391" s="1" t="str">
        <f>CONCATENATE(VLOOKUP($B391,DrahtB!$B$8:$C$115,2,FALSE),O391)</f>
        <v>R40I</v>
      </c>
      <c r="E391" s="3">
        <f t="shared" si="17"/>
        <v>0.37000000000000005</v>
      </c>
      <c r="F391" s="1">
        <v>0.393</v>
      </c>
      <c r="G391" s="1">
        <v>0.02</v>
      </c>
      <c r="H391" s="1">
        <v>0.015</v>
      </c>
      <c r="I391" s="1">
        <v>2300</v>
      </c>
      <c r="J391" s="1">
        <v>1700</v>
      </c>
      <c r="K391" s="1">
        <v>793</v>
      </c>
      <c r="L391" s="1">
        <v>1.2</v>
      </c>
      <c r="O391" s="1" t="s">
        <v>38</v>
      </c>
    </row>
    <row r="392" spans="1:15" ht="13.5">
      <c r="A392" s="1" t="str">
        <f t="shared" si="18"/>
        <v>D00355G1B</v>
      </c>
      <c r="B392" s="3">
        <v>0.355</v>
      </c>
      <c r="C392" s="1" t="str">
        <f t="shared" si="16"/>
        <v>G1B</v>
      </c>
      <c r="D392" s="1" t="str">
        <f>CONCATENATE(VLOOKUP($B392,DrahtB!$B$8:$C$115,2,FALSE),O392)</f>
        <v>R20I</v>
      </c>
      <c r="E392" s="3">
        <f t="shared" si="17"/>
        <v>0.39</v>
      </c>
      <c r="F392" s="1">
        <v>0.413</v>
      </c>
      <c r="G392" s="1">
        <v>0.02</v>
      </c>
      <c r="H392" s="1">
        <v>0.015</v>
      </c>
      <c r="I392" s="1">
        <v>2300</v>
      </c>
      <c r="J392" s="1">
        <v>1700</v>
      </c>
      <c r="K392" s="1">
        <v>716</v>
      </c>
      <c r="L392" s="1">
        <v>1.1</v>
      </c>
      <c r="O392" s="1" t="s">
        <v>38</v>
      </c>
    </row>
    <row r="393" spans="1:15" ht="13.5">
      <c r="A393" s="1" t="str">
        <f t="shared" si="18"/>
        <v>D00375G1B</v>
      </c>
      <c r="B393" s="3">
        <v>0.375</v>
      </c>
      <c r="C393" s="1" t="str">
        <f t="shared" si="16"/>
        <v>G1B</v>
      </c>
      <c r="D393" s="1" t="str">
        <f>CONCATENATE(VLOOKUP($B393,DrahtB!$B$8:$C$115,2,FALSE),O393)</f>
        <v>R40I</v>
      </c>
      <c r="E393" s="3">
        <f t="shared" si="17"/>
        <v>0.41200000000000003</v>
      </c>
      <c r="F393" s="1">
        <v>0.436</v>
      </c>
      <c r="G393" s="1">
        <v>0.021</v>
      </c>
      <c r="H393" s="1">
        <v>0.016</v>
      </c>
      <c r="I393" s="1">
        <v>2300</v>
      </c>
      <c r="J393" s="1">
        <v>1700</v>
      </c>
      <c r="K393" s="1">
        <v>642</v>
      </c>
      <c r="L393" s="1">
        <v>1</v>
      </c>
      <c r="O393" s="1" t="s">
        <v>38</v>
      </c>
    </row>
    <row r="394" spans="1:15" ht="13.5">
      <c r="A394" s="1" t="str">
        <f t="shared" si="18"/>
        <v>D00400G1B</v>
      </c>
      <c r="B394" s="3">
        <v>0.4</v>
      </c>
      <c r="C394" s="1" t="str">
        <f t="shared" si="16"/>
        <v>G1B</v>
      </c>
      <c r="D394" s="1" t="str">
        <f>CONCATENATE(VLOOKUP($B394,DrahtB!$B$8:$C$115,2,FALSE),O394)</f>
        <v>R20I</v>
      </c>
      <c r="E394" s="3">
        <f t="shared" si="17"/>
        <v>0.43700000000000006</v>
      </c>
      <c r="F394" s="1">
        <v>0.461</v>
      </c>
      <c r="G394" s="1">
        <v>0.021</v>
      </c>
      <c r="H394" s="1">
        <v>0.016</v>
      </c>
      <c r="I394" s="1">
        <v>2300</v>
      </c>
      <c r="J394" s="1">
        <v>1700</v>
      </c>
      <c r="K394" s="1">
        <v>573</v>
      </c>
      <c r="L394" s="1">
        <v>1</v>
      </c>
      <c r="O394" s="1" t="s">
        <v>38</v>
      </c>
    </row>
    <row r="395" spans="1:15" ht="13.5">
      <c r="A395" s="1" t="str">
        <f t="shared" si="18"/>
        <v>D00425G1B</v>
      </c>
      <c r="B395" s="3">
        <v>0.425</v>
      </c>
      <c r="C395" s="1" t="str">
        <f t="shared" si="16"/>
        <v>G1B</v>
      </c>
      <c r="D395" s="1" t="str">
        <f>CONCATENATE(VLOOKUP($B395,DrahtB!$B$8:$C$115,2,FALSE),O395)</f>
        <v>R40I</v>
      </c>
      <c r="E395" s="3">
        <f t="shared" si="17"/>
        <v>0.463</v>
      </c>
      <c r="F395" s="1">
        <v>0.489</v>
      </c>
      <c r="G395" s="1">
        <v>0.022</v>
      </c>
      <c r="H395" s="1">
        <v>0.016</v>
      </c>
      <c r="I395" s="1">
        <v>2300</v>
      </c>
      <c r="J395" s="1">
        <v>1700</v>
      </c>
      <c r="K395" s="1">
        <v>510</v>
      </c>
      <c r="L395" s="1">
        <v>0.8</v>
      </c>
      <c r="O395" s="1" t="s">
        <v>38</v>
      </c>
    </row>
    <row r="396" spans="1:15" ht="13.5">
      <c r="A396" s="1" t="str">
        <f t="shared" si="18"/>
        <v>D00450G1B</v>
      </c>
      <c r="B396" s="3">
        <v>0.45</v>
      </c>
      <c r="C396" s="1" t="str">
        <f aca="true" t="shared" si="19" ref="C396:C422">$A$330</f>
        <v>G1B</v>
      </c>
      <c r="D396" s="1" t="str">
        <f>CONCATENATE(VLOOKUP($B396,DrahtB!$B$8:$C$115,2,FALSE),O396)</f>
        <v>R20I</v>
      </c>
      <c r="E396" s="3">
        <f t="shared" si="17"/>
        <v>0.48800000000000004</v>
      </c>
      <c r="F396" s="1">
        <v>0.514</v>
      </c>
      <c r="G396" s="1">
        <v>0.022</v>
      </c>
      <c r="H396" s="1">
        <v>0.016</v>
      </c>
      <c r="I396" s="1">
        <v>2300</v>
      </c>
      <c r="J396" s="1">
        <v>1700</v>
      </c>
      <c r="K396" s="1">
        <v>460</v>
      </c>
      <c r="L396" s="1">
        <v>0.7</v>
      </c>
      <c r="O396" s="1" t="s">
        <v>38</v>
      </c>
    </row>
    <row r="397" spans="1:15" ht="13.5">
      <c r="A397" s="1" t="str">
        <f t="shared" si="18"/>
        <v>D00475G1B</v>
      </c>
      <c r="B397" s="3">
        <v>0.475</v>
      </c>
      <c r="C397" s="1" t="str">
        <f t="shared" si="19"/>
        <v>G1B</v>
      </c>
      <c r="D397" s="1" t="str">
        <f>CONCATENATE(VLOOKUP($B397,DrahtB!$B$8:$C$115,2,FALSE),O397)</f>
        <v>R40I</v>
      </c>
      <c r="E397" s="3">
        <f t="shared" si="17"/>
        <v>0.516</v>
      </c>
      <c r="F397" s="1">
        <v>0.543</v>
      </c>
      <c r="G397" s="1">
        <v>0.024</v>
      </c>
      <c r="H397" s="1">
        <v>0.017</v>
      </c>
      <c r="I397" s="1">
        <v>2400</v>
      </c>
      <c r="J397" s="1">
        <v>1800</v>
      </c>
      <c r="K397" s="1">
        <v>412</v>
      </c>
      <c r="L397" s="1">
        <v>0.6</v>
      </c>
      <c r="O397" s="1" t="s">
        <v>38</v>
      </c>
    </row>
    <row r="398" spans="1:15" ht="13.5">
      <c r="A398" s="1" t="str">
        <f t="shared" si="18"/>
        <v>D00500G1B</v>
      </c>
      <c r="B398" s="3">
        <v>0.5</v>
      </c>
      <c r="C398" s="1" t="str">
        <f t="shared" si="19"/>
        <v>G1B</v>
      </c>
      <c r="D398" s="1" t="str">
        <f>CONCATENATE(VLOOKUP($B398,DrahtB!$B$8:$C$115,2,FALSE),O398)</f>
        <v>R20I</v>
      </c>
      <c r="E398" s="3">
        <f t="shared" si="17"/>
        <v>0.541</v>
      </c>
      <c r="F398" s="1">
        <v>0.568</v>
      </c>
      <c r="G398" s="1">
        <v>0.024</v>
      </c>
      <c r="H398" s="1">
        <v>0.017</v>
      </c>
      <c r="I398" s="1">
        <v>2400</v>
      </c>
      <c r="J398" s="1">
        <v>1800</v>
      </c>
      <c r="K398" s="1">
        <v>376</v>
      </c>
      <c r="L398" s="1">
        <v>0.6</v>
      </c>
      <c r="O398" s="1" t="s">
        <v>38</v>
      </c>
    </row>
    <row r="399" spans="1:15" ht="13.5">
      <c r="A399" s="1" t="str">
        <f t="shared" si="18"/>
        <v>D00530G1B</v>
      </c>
      <c r="B399" s="3">
        <v>0.53</v>
      </c>
      <c r="C399" s="1" t="str">
        <f t="shared" si="19"/>
        <v>G1B</v>
      </c>
      <c r="D399" s="1" t="str">
        <f>CONCATENATE(VLOOKUP($B399,DrahtB!$B$8:$C$115,2,FALSE),O399)</f>
        <v>R40I</v>
      </c>
      <c r="E399" s="3">
        <f t="shared" si="17"/>
        <v>0.5720000000000001</v>
      </c>
      <c r="F399" s="1">
        <v>0.6</v>
      </c>
      <c r="G399" s="1">
        <v>0.025</v>
      </c>
      <c r="H399" s="1">
        <v>0.017</v>
      </c>
      <c r="I399" s="1">
        <v>2500</v>
      </c>
      <c r="J399" s="1">
        <v>1900</v>
      </c>
      <c r="O399" s="1" t="s">
        <v>38</v>
      </c>
    </row>
    <row r="400" spans="1:15" ht="13.5">
      <c r="A400" s="1" t="str">
        <f t="shared" si="18"/>
        <v>D00560G1B</v>
      </c>
      <c r="B400" s="3">
        <v>0.56</v>
      </c>
      <c r="C400" s="1" t="str">
        <f t="shared" si="19"/>
        <v>G1B</v>
      </c>
      <c r="D400" s="1" t="str">
        <f>CONCATENATE(VLOOKUP($B400,DrahtB!$B$8:$C$115,2,FALSE),O400)</f>
        <v>R20I</v>
      </c>
      <c r="E400" s="3">
        <f t="shared" si="17"/>
        <v>0.6020000000000001</v>
      </c>
      <c r="F400" s="1">
        <v>0.63</v>
      </c>
      <c r="G400" s="1">
        <v>0.025</v>
      </c>
      <c r="H400" s="1">
        <v>0.017</v>
      </c>
      <c r="I400" s="1">
        <v>2500</v>
      </c>
      <c r="J400" s="1">
        <v>1900</v>
      </c>
      <c r="O400" s="1" t="s">
        <v>38</v>
      </c>
    </row>
    <row r="401" spans="1:15" ht="13.5">
      <c r="A401" s="1" t="str">
        <f t="shared" si="18"/>
        <v>D00600G1B</v>
      </c>
      <c r="B401" s="3">
        <v>0.6</v>
      </c>
      <c r="C401" s="1" t="str">
        <f t="shared" si="19"/>
        <v>G1B</v>
      </c>
      <c r="D401" s="1" t="str">
        <f>CONCATENATE(VLOOKUP($B401,DrahtB!$B$8:$C$115,2,FALSE),O401)</f>
        <v>R40I</v>
      </c>
      <c r="E401" s="3">
        <f t="shared" si="17"/>
        <v>0.645</v>
      </c>
      <c r="F401" s="1">
        <v>0.674</v>
      </c>
      <c r="G401" s="1">
        <v>0.027</v>
      </c>
      <c r="H401" s="1">
        <v>0.018</v>
      </c>
      <c r="I401" s="1">
        <v>2600</v>
      </c>
      <c r="J401" s="1">
        <v>2000</v>
      </c>
      <c r="O401" s="1" t="s">
        <v>38</v>
      </c>
    </row>
    <row r="402" spans="1:15" ht="13.5">
      <c r="A402" s="1" t="str">
        <f t="shared" si="18"/>
        <v>D00630G1B</v>
      </c>
      <c r="B402" s="3">
        <v>0.63</v>
      </c>
      <c r="C402" s="1" t="str">
        <f t="shared" si="19"/>
        <v>G1B</v>
      </c>
      <c r="D402" s="1" t="str">
        <f>CONCATENATE(VLOOKUP($B402,DrahtB!$B$8:$C$115,2,FALSE),O402)</f>
        <v>R20I</v>
      </c>
      <c r="E402" s="3">
        <f t="shared" si="17"/>
        <v>0.675</v>
      </c>
      <c r="F402" s="1">
        <v>0.704</v>
      </c>
      <c r="G402" s="1">
        <v>0.027</v>
      </c>
      <c r="H402" s="1">
        <v>0.018</v>
      </c>
      <c r="I402" s="1">
        <v>2600</v>
      </c>
      <c r="J402" s="1">
        <v>2000</v>
      </c>
      <c r="O402" s="1" t="s">
        <v>38</v>
      </c>
    </row>
    <row r="403" spans="1:15" ht="13.5">
      <c r="A403" s="1" t="str">
        <f t="shared" si="18"/>
        <v>D00670G1B</v>
      </c>
      <c r="B403" s="3">
        <v>0.67</v>
      </c>
      <c r="C403" s="1" t="str">
        <f t="shared" si="19"/>
        <v>G1B</v>
      </c>
      <c r="D403" s="1" t="str">
        <f>CONCATENATE(VLOOKUP($B403,DrahtB!$B$8:$C$115,2,FALSE),O403)</f>
        <v>R40I</v>
      </c>
      <c r="E403" s="3">
        <f t="shared" si="17"/>
        <v>0.7170000000000001</v>
      </c>
      <c r="F403" s="1">
        <v>0.748</v>
      </c>
      <c r="G403" s="1">
        <v>0.028</v>
      </c>
      <c r="H403" s="1">
        <v>0.019</v>
      </c>
      <c r="I403" s="1">
        <v>2600</v>
      </c>
      <c r="J403" s="1">
        <v>2000</v>
      </c>
      <c r="O403" s="1" t="s">
        <v>38</v>
      </c>
    </row>
    <row r="404" spans="1:15" ht="13.5">
      <c r="A404" s="1" t="str">
        <f t="shared" si="18"/>
        <v>D00710G1B</v>
      </c>
      <c r="B404" s="3">
        <v>0.71</v>
      </c>
      <c r="C404" s="1" t="str">
        <f t="shared" si="19"/>
        <v>G1B</v>
      </c>
      <c r="D404" s="1" t="str">
        <f>CONCATENATE(VLOOKUP($B404,DrahtB!$B$8:$C$115,2,FALSE),O404)</f>
        <v>R20I</v>
      </c>
      <c r="E404" s="3">
        <f t="shared" si="17"/>
        <v>0.757</v>
      </c>
      <c r="F404" s="1">
        <v>0.788</v>
      </c>
      <c r="G404" s="1">
        <v>0.028</v>
      </c>
      <c r="H404" s="1">
        <v>0.019</v>
      </c>
      <c r="I404" s="1">
        <v>2600</v>
      </c>
      <c r="J404" s="1">
        <v>2000</v>
      </c>
      <c r="O404" s="1" t="s">
        <v>38</v>
      </c>
    </row>
    <row r="405" spans="1:15" ht="13.5">
      <c r="A405" s="1" t="str">
        <f t="shared" si="18"/>
        <v>D00750G1B</v>
      </c>
      <c r="B405" s="3">
        <v>0.75</v>
      </c>
      <c r="C405" s="1" t="str">
        <f t="shared" si="19"/>
        <v>G1B</v>
      </c>
      <c r="D405" s="1" t="str">
        <f>CONCATENATE(VLOOKUP($B405,DrahtB!$B$8:$C$115,2,FALSE),O405)</f>
        <v>R40I</v>
      </c>
      <c r="E405" s="3">
        <f t="shared" si="17"/>
        <v>0.8</v>
      </c>
      <c r="F405" s="1">
        <v>0.832</v>
      </c>
      <c r="G405" s="1">
        <v>0.03</v>
      </c>
      <c r="H405" s="1">
        <v>0.02</v>
      </c>
      <c r="I405" s="1">
        <v>2600</v>
      </c>
      <c r="J405" s="1">
        <v>2000</v>
      </c>
      <c r="O405" s="1" t="s">
        <v>38</v>
      </c>
    </row>
    <row r="406" spans="1:15" ht="13.5">
      <c r="A406" s="1" t="str">
        <f t="shared" si="18"/>
        <v>D00800G1B</v>
      </c>
      <c r="B406" s="3">
        <v>0.8</v>
      </c>
      <c r="C406" s="1" t="str">
        <f t="shared" si="19"/>
        <v>G1B</v>
      </c>
      <c r="D406" s="1" t="str">
        <f>CONCATENATE(VLOOKUP($B406,DrahtB!$B$8:$C$115,2,FALSE),O406)</f>
        <v>R20I</v>
      </c>
      <c r="E406" s="3">
        <f t="shared" si="17"/>
        <v>0.8500000000000001</v>
      </c>
      <c r="F406" s="1">
        <v>0.882</v>
      </c>
      <c r="G406" s="1">
        <v>0.03</v>
      </c>
      <c r="H406" s="1">
        <v>0.02</v>
      </c>
      <c r="I406" s="1">
        <v>2600</v>
      </c>
      <c r="J406" s="1">
        <v>2000</v>
      </c>
      <c r="O406" s="1" t="s">
        <v>38</v>
      </c>
    </row>
    <row r="407" spans="1:15" ht="13.5">
      <c r="A407" s="1" t="str">
        <f t="shared" si="18"/>
        <v>D00850G1B</v>
      </c>
      <c r="B407" s="3">
        <v>0.85</v>
      </c>
      <c r="C407" s="1" t="str">
        <f t="shared" si="19"/>
        <v>G1B</v>
      </c>
      <c r="D407" s="1" t="str">
        <f>CONCATENATE(VLOOKUP($B407,DrahtB!$B$8:$C$115,2,FALSE),O407)</f>
        <v>R40I</v>
      </c>
      <c r="E407" s="3">
        <f t="shared" si="17"/>
        <v>0.902</v>
      </c>
      <c r="F407" s="1">
        <v>0.937</v>
      </c>
      <c r="G407" s="1">
        <v>0.032</v>
      </c>
      <c r="H407" s="1">
        <v>0.02</v>
      </c>
      <c r="I407" s="1">
        <v>2700</v>
      </c>
      <c r="J407" s="1">
        <v>2000</v>
      </c>
      <c r="O407" s="1" t="s">
        <v>38</v>
      </c>
    </row>
    <row r="408" spans="1:15" ht="13.5">
      <c r="A408" s="1" t="str">
        <f t="shared" si="18"/>
        <v>D00900G1B</v>
      </c>
      <c r="B408" s="3">
        <v>0.9</v>
      </c>
      <c r="C408" s="1" t="str">
        <f t="shared" si="19"/>
        <v>G1B</v>
      </c>
      <c r="D408" s="1" t="str">
        <f>CONCATENATE(VLOOKUP($B408,DrahtB!$B$8:$C$115,2,FALSE),O408)</f>
        <v>R20I</v>
      </c>
      <c r="E408" s="3">
        <f t="shared" si="17"/>
        <v>0.9520000000000001</v>
      </c>
      <c r="F408" s="1">
        <v>0.987</v>
      </c>
      <c r="G408" s="1">
        <v>0.032</v>
      </c>
      <c r="H408" s="1">
        <v>0.02</v>
      </c>
      <c r="I408" s="1">
        <v>2700</v>
      </c>
      <c r="J408" s="1">
        <v>2000</v>
      </c>
      <c r="O408" s="1" t="s">
        <v>38</v>
      </c>
    </row>
    <row r="409" spans="1:15" ht="13.5">
      <c r="A409" s="1" t="str">
        <f t="shared" si="18"/>
        <v>D00950G1B</v>
      </c>
      <c r="B409" s="3">
        <v>0.95</v>
      </c>
      <c r="C409" s="1" t="str">
        <f t="shared" si="19"/>
        <v>G1B</v>
      </c>
      <c r="D409" s="1" t="str">
        <f>CONCATENATE(VLOOKUP($B409,DrahtB!$B$8:$C$115,2,FALSE),O409)</f>
        <v>R40I</v>
      </c>
      <c r="E409" s="3">
        <f t="shared" si="17"/>
        <v>1.005</v>
      </c>
      <c r="F409" s="1">
        <v>1.041</v>
      </c>
      <c r="G409" s="1">
        <v>0.034</v>
      </c>
      <c r="H409" s="1">
        <v>0.021</v>
      </c>
      <c r="I409" s="1">
        <v>2700</v>
      </c>
      <c r="J409" s="1">
        <v>2000</v>
      </c>
      <c r="O409" s="1" t="s">
        <v>38</v>
      </c>
    </row>
    <row r="410" spans="1:15" ht="13.5">
      <c r="A410" s="1" t="str">
        <f t="shared" si="18"/>
        <v>D01000G1B</v>
      </c>
      <c r="B410" s="3">
        <v>1</v>
      </c>
      <c r="C410" s="1" t="str">
        <f t="shared" si="19"/>
        <v>G1B</v>
      </c>
      <c r="D410" s="1" t="str">
        <f>CONCATENATE(VLOOKUP($B410,DrahtB!$B$8:$C$115,2,FALSE),O410)</f>
        <v>R20I</v>
      </c>
      <c r="E410" s="3">
        <f t="shared" si="17"/>
        <v>1.055</v>
      </c>
      <c r="F410" s="1">
        <v>1.091</v>
      </c>
      <c r="G410" s="1">
        <v>0.034</v>
      </c>
      <c r="H410" s="1">
        <v>0.021</v>
      </c>
      <c r="I410" s="1">
        <v>2700</v>
      </c>
      <c r="J410" s="1">
        <v>2000</v>
      </c>
      <c r="O410" s="1" t="s">
        <v>38</v>
      </c>
    </row>
    <row r="411" spans="1:15" ht="13.5">
      <c r="A411" s="1" t="str">
        <f t="shared" si="18"/>
        <v>D01060G1B</v>
      </c>
      <c r="B411" s="3">
        <v>1.06</v>
      </c>
      <c r="C411" s="1" t="str">
        <f t="shared" si="19"/>
        <v>G1B</v>
      </c>
      <c r="D411" s="1" t="str">
        <f>CONCATENATE(VLOOKUP($B411,DrahtB!$B$8:$C$115,2,FALSE),O411)</f>
        <v>R40I</v>
      </c>
      <c r="E411" s="3">
        <f t="shared" si="17"/>
        <v>1.116</v>
      </c>
      <c r="F411" s="1">
        <v>1.154</v>
      </c>
      <c r="G411" s="1">
        <v>0.034</v>
      </c>
      <c r="H411" s="1">
        <v>0.022</v>
      </c>
      <c r="I411" s="1">
        <v>2700</v>
      </c>
      <c r="J411" s="1">
        <v>2000</v>
      </c>
      <c r="O411" s="1" t="s">
        <v>38</v>
      </c>
    </row>
    <row r="412" spans="1:15" ht="13.5">
      <c r="A412" s="1" t="str">
        <f t="shared" si="18"/>
        <v>D01120G1B</v>
      </c>
      <c r="B412" s="3">
        <v>1.12</v>
      </c>
      <c r="C412" s="1" t="str">
        <f t="shared" si="19"/>
        <v>G1B</v>
      </c>
      <c r="D412" s="1" t="str">
        <f>CONCATENATE(VLOOKUP($B412,DrahtB!$B$8:$C$115,2,FALSE),O412)</f>
        <v>R20I</v>
      </c>
      <c r="E412" s="3">
        <f aca="true" t="shared" si="20" ref="E412:E483">B412+G412+H412</f>
        <v>1.1760000000000002</v>
      </c>
      <c r="F412" s="1">
        <v>1.214</v>
      </c>
      <c r="G412" s="1">
        <v>0.034</v>
      </c>
      <c r="H412" s="1">
        <v>0.022</v>
      </c>
      <c r="I412" s="1">
        <v>2700</v>
      </c>
      <c r="J412" s="1">
        <v>2000</v>
      </c>
      <c r="O412" s="1" t="s">
        <v>38</v>
      </c>
    </row>
    <row r="413" spans="1:15" ht="13.5">
      <c r="A413" s="1" t="str">
        <f aca="true" t="shared" si="21" ref="A413:A484">CONCATENATE("D",SUBSTITUTE(TEXT(B413,"00,000"),",",""),C413)</f>
        <v>D01180G1B</v>
      </c>
      <c r="B413" s="3">
        <v>1.18</v>
      </c>
      <c r="C413" s="1" t="str">
        <f t="shared" si="19"/>
        <v>G1B</v>
      </c>
      <c r="D413" s="1" t="str">
        <f>CONCATENATE(VLOOKUP($B413,DrahtB!$B$8:$C$115,2,FALSE),O413)</f>
        <v>R40I</v>
      </c>
      <c r="E413" s="3">
        <f t="shared" si="20"/>
        <v>1.2369999999999999</v>
      </c>
      <c r="F413" s="1">
        <v>1.276</v>
      </c>
      <c r="G413" s="1">
        <v>0.035</v>
      </c>
      <c r="H413" s="1">
        <v>0.022</v>
      </c>
      <c r="I413" s="1">
        <v>2700</v>
      </c>
      <c r="J413" s="1">
        <v>2000</v>
      </c>
      <c r="O413" s="1" t="s">
        <v>38</v>
      </c>
    </row>
    <row r="414" spans="1:15" ht="13.5">
      <c r="A414" s="1" t="str">
        <f t="shared" si="21"/>
        <v>D01250G1B</v>
      </c>
      <c r="B414" s="3">
        <v>1.25</v>
      </c>
      <c r="C414" s="1" t="str">
        <f t="shared" si="19"/>
        <v>G1B</v>
      </c>
      <c r="D414" s="1" t="str">
        <f>CONCATENATE(VLOOKUP($B414,DrahtB!$B$8:$C$115,2,FALSE),O414)</f>
        <v>R20I</v>
      </c>
      <c r="E414" s="3">
        <f t="shared" si="20"/>
        <v>1.307</v>
      </c>
      <c r="F414" s="1">
        <v>1.346</v>
      </c>
      <c r="G414" s="1">
        <v>0.035</v>
      </c>
      <c r="H414" s="1">
        <v>0.022</v>
      </c>
      <c r="I414" s="1">
        <v>2700</v>
      </c>
      <c r="J414" s="1">
        <v>2000</v>
      </c>
      <c r="O414" s="1" t="s">
        <v>38</v>
      </c>
    </row>
    <row r="415" spans="1:15" ht="13.5">
      <c r="A415" s="1" t="str">
        <f t="shared" si="21"/>
        <v>D01320G1B</v>
      </c>
      <c r="B415" s="3">
        <v>1.32</v>
      </c>
      <c r="C415" s="1" t="str">
        <f t="shared" si="19"/>
        <v>G1B</v>
      </c>
      <c r="D415" s="1" t="str">
        <f>CONCATENATE(VLOOKUP($B415,DrahtB!$B$8:$C$115,2,FALSE),O415)</f>
        <v>R40I</v>
      </c>
      <c r="E415" s="3">
        <f t="shared" si="20"/>
        <v>1.586</v>
      </c>
      <c r="F415" s="1">
        <v>1.419</v>
      </c>
      <c r="G415" s="1">
        <v>0.036</v>
      </c>
      <c r="H415" s="1">
        <v>0.23</v>
      </c>
      <c r="I415" s="1">
        <v>2700</v>
      </c>
      <c r="J415" s="1">
        <v>2000</v>
      </c>
      <c r="O415" s="1" t="s">
        <v>38</v>
      </c>
    </row>
    <row r="416" spans="1:15" ht="13.5">
      <c r="A416" s="1" t="str">
        <f t="shared" si="21"/>
        <v>D01400G1B</v>
      </c>
      <c r="B416" s="3">
        <v>1.4</v>
      </c>
      <c r="C416" s="1" t="str">
        <f t="shared" si="19"/>
        <v>G1B</v>
      </c>
      <c r="D416" s="1" t="str">
        <f>CONCATENATE(VLOOKUP($B416,DrahtB!$B$8:$C$115,2,FALSE),O416)</f>
        <v>R20I</v>
      </c>
      <c r="E416" s="3">
        <f t="shared" si="20"/>
        <v>1.666</v>
      </c>
      <c r="F416" s="1">
        <v>1.499</v>
      </c>
      <c r="G416" s="1">
        <v>0.036</v>
      </c>
      <c r="H416" s="1">
        <v>0.23</v>
      </c>
      <c r="I416" s="1">
        <v>2700</v>
      </c>
      <c r="J416" s="1">
        <v>2000</v>
      </c>
      <c r="O416" s="1" t="s">
        <v>38</v>
      </c>
    </row>
    <row r="417" spans="1:15" ht="13.5">
      <c r="A417" s="1" t="str">
        <f t="shared" si="21"/>
        <v>D01500G1B</v>
      </c>
      <c r="B417" s="3">
        <v>1.5</v>
      </c>
      <c r="C417" s="1" t="str">
        <f t="shared" si="19"/>
        <v>G1B</v>
      </c>
      <c r="D417" s="1" t="str">
        <f>CONCATENATE(VLOOKUP($B417,DrahtB!$B$8:$C$115,2,FALSE),O417)</f>
        <v>R40I</v>
      </c>
      <c r="E417" s="3">
        <f t="shared" si="20"/>
        <v>1.768</v>
      </c>
      <c r="F417" s="1">
        <v>1.602</v>
      </c>
      <c r="G417" s="1">
        <v>0.038</v>
      </c>
      <c r="H417" s="1">
        <v>0.23</v>
      </c>
      <c r="I417" s="1">
        <v>2700</v>
      </c>
      <c r="J417" s="1">
        <v>2000</v>
      </c>
      <c r="O417" s="1" t="s">
        <v>38</v>
      </c>
    </row>
    <row r="418" spans="1:15" ht="13.5">
      <c r="A418" s="1" t="str">
        <f t="shared" si="21"/>
        <v>D01600G1B</v>
      </c>
      <c r="B418" s="3">
        <v>1.6</v>
      </c>
      <c r="C418" s="1" t="str">
        <f t="shared" si="19"/>
        <v>G1B</v>
      </c>
      <c r="D418" s="1" t="str">
        <f>CONCATENATE(VLOOKUP($B418,DrahtB!$B$8:$C$115,2,FALSE),O418)</f>
        <v>R20I</v>
      </c>
      <c r="E418" s="3">
        <f t="shared" si="20"/>
        <v>1.868</v>
      </c>
      <c r="F418" s="1">
        <v>1.702</v>
      </c>
      <c r="G418" s="1">
        <v>0.038</v>
      </c>
      <c r="H418" s="1">
        <v>0.23</v>
      </c>
      <c r="I418" s="1">
        <v>2700</v>
      </c>
      <c r="J418" s="1">
        <v>2000</v>
      </c>
      <c r="O418" s="1" t="s">
        <v>38</v>
      </c>
    </row>
    <row r="419" spans="1:15" ht="13.5">
      <c r="A419" s="1" t="str">
        <f t="shared" si="21"/>
        <v>D01700G1B</v>
      </c>
      <c r="B419" s="3">
        <v>1.7</v>
      </c>
      <c r="C419" s="1" t="str">
        <f t="shared" si="19"/>
        <v>G1B</v>
      </c>
      <c r="D419" s="1" t="str">
        <f>CONCATENATE(VLOOKUP($B419,DrahtB!$B$8:$C$115,2,FALSE),O419)</f>
        <v>R40I</v>
      </c>
      <c r="E419" s="3">
        <f t="shared" si="20"/>
        <v>1.9789999999999999</v>
      </c>
      <c r="F419" s="1">
        <v>1.805</v>
      </c>
      <c r="G419" s="1">
        <v>0.039</v>
      </c>
      <c r="H419" s="1">
        <v>0.24</v>
      </c>
      <c r="I419" s="1">
        <v>2700</v>
      </c>
      <c r="J419" s="1">
        <v>2000</v>
      </c>
      <c r="O419" s="1" t="s">
        <v>38</v>
      </c>
    </row>
    <row r="420" spans="1:15" ht="13.5">
      <c r="A420" s="1" t="str">
        <f t="shared" si="21"/>
        <v>D01800G1B</v>
      </c>
      <c r="B420" s="3">
        <v>1.8</v>
      </c>
      <c r="C420" s="1" t="str">
        <f t="shared" si="19"/>
        <v>G1B</v>
      </c>
      <c r="D420" s="1" t="str">
        <f>CONCATENATE(VLOOKUP($B420,DrahtB!$B$8:$C$115,2,FALSE),O420)</f>
        <v>R20I</v>
      </c>
      <c r="E420" s="3">
        <f t="shared" si="20"/>
        <v>2.0789999999999997</v>
      </c>
      <c r="F420" s="1">
        <v>1.905</v>
      </c>
      <c r="G420" s="1">
        <v>0.039</v>
      </c>
      <c r="H420" s="1">
        <v>0.24</v>
      </c>
      <c r="I420" s="1">
        <v>2700</v>
      </c>
      <c r="J420" s="1">
        <v>2000</v>
      </c>
      <c r="O420" s="1" t="s">
        <v>38</v>
      </c>
    </row>
    <row r="421" spans="1:15" ht="13.5">
      <c r="A421" s="1" t="str">
        <f t="shared" si="21"/>
        <v>D01900G1B</v>
      </c>
      <c r="B421" s="3">
        <v>1.9</v>
      </c>
      <c r="C421" s="1" t="str">
        <f t="shared" si="19"/>
        <v>G1B</v>
      </c>
      <c r="D421" s="1" t="str">
        <f>CONCATENATE(VLOOKUP($B421,DrahtB!$B$8:$C$115,2,FALSE),O421)</f>
        <v>R40I</v>
      </c>
      <c r="E421" s="3">
        <f t="shared" si="20"/>
        <v>2.19</v>
      </c>
      <c r="F421" s="1">
        <v>2.008</v>
      </c>
      <c r="G421" s="1">
        <v>0.04</v>
      </c>
      <c r="H421" s="1">
        <v>0.25</v>
      </c>
      <c r="I421" s="1">
        <v>2700</v>
      </c>
      <c r="J421" s="1">
        <v>2000</v>
      </c>
      <c r="O421" s="1" t="s">
        <v>38</v>
      </c>
    </row>
    <row r="422" spans="1:15" ht="13.5">
      <c r="A422" s="1" t="str">
        <f t="shared" si="21"/>
        <v>D02000G1B</v>
      </c>
      <c r="B422" s="3">
        <v>2</v>
      </c>
      <c r="C422" s="1" t="str">
        <f t="shared" si="19"/>
        <v>G1B</v>
      </c>
      <c r="D422" s="1" t="str">
        <f>CONCATENATE(VLOOKUP($B422,DrahtB!$B$8:$C$115,2,FALSE),O422)</f>
        <v>R20I</v>
      </c>
      <c r="E422" s="3">
        <f t="shared" si="20"/>
        <v>2.29</v>
      </c>
      <c r="F422" s="1">
        <v>2.108</v>
      </c>
      <c r="G422" s="1">
        <v>0.04</v>
      </c>
      <c r="H422" s="1">
        <v>0.25</v>
      </c>
      <c r="I422" s="1">
        <v>2700</v>
      </c>
      <c r="J422" s="1">
        <v>2000</v>
      </c>
      <c r="O422" s="1" t="s">
        <v>38</v>
      </c>
    </row>
    <row r="423" spans="1:5" ht="13.5">
      <c r="A423" s="1" t="s">
        <v>33</v>
      </c>
      <c r="E423" s="3"/>
    </row>
    <row r="424" spans="1:12" ht="13.5">
      <c r="A424" s="1" t="str">
        <f t="shared" si="21"/>
        <v>D00010G2B</v>
      </c>
      <c r="B424" s="3">
        <v>0.01</v>
      </c>
      <c r="C424" s="1" t="str">
        <f>$A$423</f>
        <v>G2B</v>
      </c>
      <c r="D424" s="1" t="str">
        <f>CONCATENATE(VLOOKUP($B424,DrahtB!$B$8:$C$115,2,FALSE),O424)</f>
        <v>R40</v>
      </c>
      <c r="E424" s="3">
        <f t="shared" si="20"/>
        <v>0.0124</v>
      </c>
      <c r="F424" s="1">
        <v>0.018</v>
      </c>
      <c r="G424" s="1">
        <v>0.002</v>
      </c>
      <c r="H424" s="1">
        <v>0.0004</v>
      </c>
      <c r="I424" s="1">
        <v>220</v>
      </c>
      <c r="K424" s="1">
        <v>445260</v>
      </c>
      <c r="L424" s="1">
        <v>984.4</v>
      </c>
    </row>
    <row r="425" spans="1:12" ht="13.5">
      <c r="A425" s="1" t="str">
        <f t="shared" si="21"/>
        <v>D00012G2B</v>
      </c>
      <c r="B425" s="3">
        <v>0.012</v>
      </c>
      <c r="C425" s="1" t="str">
        <f aca="true" t="shared" si="22" ref="C425:C488">$A$423</f>
        <v>G2B</v>
      </c>
      <c r="D425" s="1" t="str">
        <f>CONCATENATE(VLOOKUP($B425,DrahtB!$B$8:$C$115,2,FALSE),O425)</f>
        <v>R40</v>
      </c>
      <c r="E425" s="3">
        <f t="shared" si="20"/>
        <v>0.015</v>
      </c>
      <c r="F425" s="1">
        <v>0.021</v>
      </c>
      <c r="G425" s="1">
        <v>0.0024</v>
      </c>
      <c r="H425" s="1">
        <v>0.0006</v>
      </c>
      <c r="I425" s="1">
        <v>225</v>
      </c>
      <c r="K425" s="1">
        <v>319862</v>
      </c>
      <c r="L425" s="1">
        <v>831.8</v>
      </c>
    </row>
    <row r="426" spans="1:12" ht="13.5">
      <c r="A426" s="1" t="str">
        <f t="shared" si="21"/>
        <v>D00014G2B</v>
      </c>
      <c r="B426" s="3">
        <v>0.014</v>
      </c>
      <c r="C426" s="1" t="str">
        <f t="shared" si="22"/>
        <v>G2B</v>
      </c>
      <c r="D426" s="1" t="str">
        <f>CONCATENATE(VLOOKUP($B426,DrahtB!$B$8:$C$115,2,FALSE),O426)</f>
        <v>R20</v>
      </c>
      <c r="E426" s="3">
        <f t="shared" si="20"/>
        <v>0.017599999999999998</v>
      </c>
      <c r="F426" s="1">
        <v>0.023</v>
      </c>
      <c r="G426" s="1">
        <v>0.0028</v>
      </c>
      <c r="H426" s="1">
        <v>0.0008</v>
      </c>
      <c r="I426" s="1">
        <v>225</v>
      </c>
      <c r="K426" s="1">
        <v>274497</v>
      </c>
      <c r="L426" s="1">
        <v>636.2</v>
      </c>
    </row>
    <row r="427" spans="1:12" ht="13.5">
      <c r="A427" s="1" t="str">
        <f t="shared" si="21"/>
        <v>D00016G2B</v>
      </c>
      <c r="B427" s="3">
        <v>0.016</v>
      </c>
      <c r="C427" s="1" t="str">
        <f t="shared" si="22"/>
        <v>G2B</v>
      </c>
      <c r="D427" s="1" t="str">
        <f>CONCATENATE(VLOOKUP($B427,DrahtB!$B$8:$C$115,2,FALSE),O427)</f>
        <v>R20</v>
      </c>
      <c r="E427" s="3">
        <f t="shared" si="20"/>
        <v>0.020200000000000003</v>
      </c>
      <c r="F427" s="1">
        <v>0.025</v>
      </c>
      <c r="G427" s="1">
        <v>0.0032</v>
      </c>
      <c r="H427" s="1">
        <v>0.001</v>
      </c>
      <c r="I427" s="1">
        <v>225</v>
      </c>
      <c r="K427" s="1">
        <v>227866</v>
      </c>
      <c r="L427" s="1">
        <v>496</v>
      </c>
    </row>
    <row r="428" spans="1:12" ht="13.5">
      <c r="A428" s="1" t="str">
        <f t="shared" si="21"/>
        <v>D00018G2B</v>
      </c>
      <c r="B428" s="3">
        <v>0.018</v>
      </c>
      <c r="C428" s="1" t="str">
        <f t="shared" si="22"/>
        <v>G2B</v>
      </c>
      <c r="D428" s="1" t="str">
        <f>CONCATENATE(VLOOKUP($B428,DrahtB!$B$8:$C$115,2,FALSE),O428)</f>
        <v>R20</v>
      </c>
      <c r="E428" s="3">
        <f t="shared" si="20"/>
        <v>0.022799999999999997</v>
      </c>
      <c r="F428" s="1">
        <v>0.027</v>
      </c>
      <c r="G428" s="1">
        <v>0.0036</v>
      </c>
      <c r="H428" s="1">
        <v>0.0012</v>
      </c>
      <c r="I428" s="1">
        <v>225</v>
      </c>
      <c r="K428" s="1">
        <v>192182</v>
      </c>
      <c r="L428" s="1">
        <v>397.3</v>
      </c>
    </row>
    <row r="429" spans="1:12" ht="13.5">
      <c r="A429" s="1" t="str">
        <f t="shared" si="21"/>
        <v>D00019G2B</v>
      </c>
      <c r="B429" s="3">
        <v>0.019</v>
      </c>
      <c r="C429" s="1" t="str">
        <f t="shared" si="22"/>
        <v>G2B</v>
      </c>
      <c r="D429" s="1" t="str">
        <f>CONCATENATE(VLOOKUP($B429,DrahtB!$B$8:$C$115,2,FALSE),O429)</f>
        <v>R40</v>
      </c>
      <c r="E429" s="3">
        <f t="shared" si="20"/>
        <v>0.0241</v>
      </c>
      <c r="F429" s="1">
        <v>0.028</v>
      </c>
      <c r="G429" s="1">
        <v>0.0038</v>
      </c>
      <c r="H429" s="1">
        <v>0.0013</v>
      </c>
      <c r="I429" s="1">
        <v>250</v>
      </c>
      <c r="K429" s="1">
        <v>177404</v>
      </c>
      <c r="L429" s="1">
        <v>358.7</v>
      </c>
    </row>
    <row r="430" spans="1:15" ht="13.5">
      <c r="A430" s="1" t="str">
        <f t="shared" si="21"/>
        <v>D00020G2B</v>
      </c>
      <c r="B430" s="3">
        <v>0.02</v>
      </c>
      <c r="C430" s="1" t="str">
        <f t="shared" si="22"/>
        <v>G2B</v>
      </c>
      <c r="D430" s="1" t="str">
        <f>CONCATENATE(VLOOKUP($B430,DrahtB!$B$8:$C$115,2,FALSE),O430)</f>
        <v>R20I</v>
      </c>
      <c r="E430" s="3">
        <f t="shared" si="20"/>
        <v>0.025</v>
      </c>
      <c r="F430" s="1">
        <v>0.029</v>
      </c>
      <c r="G430" s="1">
        <v>0.004</v>
      </c>
      <c r="H430" s="1">
        <v>0.001</v>
      </c>
      <c r="I430" s="1">
        <v>250</v>
      </c>
      <c r="K430" s="1">
        <v>164267</v>
      </c>
      <c r="L430" s="1">
        <v>325.4</v>
      </c>
      <c r="O430" s="1" t="s">
        <v>38</v>
      </c>
    </row>
    <row r="431" spans="1:15" ht="13.5">
      <c r="A431" s="1" t="str">
        <f t="shared" si="21"/>
        <v>D00021G2B</v>
      </c>
      <c r="B431" s="3">
        <v>0.021</v>
      </c>
      <c r="C431" s="1" t="str">
        <f t="shared" si="22"/>
        <v>G2B</v>
      </c>
      <c r="D431" s="1" t="str">
        <f>CONCATENATE(VLOOKUP($B431,DrahtB!$B$8:$C$115,2,FALSE),O431)</f>
        <v>R40I</v>
      </c>
      <c r="E431" s="3">
        <f t="shared" si="20"/>
        <v>0.026000000000000002</v>
      </c>
      <c r="F431" s="1">
        <v>0.031</v>
      </c>
      <c r="G431" s="1">
        <v>0.004</v>
      </c>
      <c r="H431" s="1">
        <v>0.001</v>
      </c>
      <c r="I431" s="1">
        <v>275</v>
      </c>
      <c r="K431" s="1">
        <v>147131</v>
      </c>
      <c r="L431" s="1">
        <v>299</v>
      </c>
      <c r="O431" s="1" t="s">
        <v>38</v>
      </c>
    </row>
    <row r="432" spans="1:15" ht="13.5">
      <c r="A432" s="1" t="str">
        <f t="shared" si="21"/>
        <v>D00022G2B</v>
      </c>
      <c r="B432" s="3">
        <v>0.022</v>
      </c>
      <c r="C432" s="1" t="str">
        <f t="shared" si="22"/>
        <v>G2B</v>
      </c>
      <c r="D432" s="1" t="str">
        <f>CONCATENATE(VLOOKUP($B432,DrahtB!$B$8:$C$115,2,FALSE),O432)</f>
        <v>R20I</v>
      </c>
      <c r="E432" s="3">
        <f t="shared" si="20"/>
        <v>0.027999999999999997</v>
      </c>
      <c r="F432" s="1">
        <v>0.033</v>
      </c>
      <c r="G432" s="1">
        <v>0.004</v>
      </c>
      <c r="H432" s="1">
        <v>0.002</v>
      </c>
      <c r="I432" s="1">
        <v>275</v>
      </c>
      <c r="K432" s="1">
        <v>132551</v>
      </c>
      <c r="L432" s="1">
        <v>271.3</v>
      </c>
      <c r="O432" s="1" t="s">
        <v>38</v>
      </c>
    </row>
    <row r="433" spans="1:12" ht="13.5">
      <c r="A433" s="1" t="str">
        <f t="shared" si="21"/>
        <v>D00023G2B</v>
      </c>
      <c r="B433" s="3">
        <v>0.023</v>
      </c>
      <c r="C433" s="1" t="str">
        <f t="shared" si="22"/>
        <v>G2B</v>
      </c>
      <c r="D433" s="1" t="str">
        <f>CONCATENATE(VLOOKUP($B433,DrahtB!$B$8:$C$115,2,FALSE),O433)</f>
        <v>R40</v>
      </c>
      <c r="E433" s="3">
        <f t="shared" si="20"/>
        <v>0.0294</v>
      </c>
      <c r="F433" s="1">
        <v>0.034</v>
      </c>
      <c r="G433" s="1">
        <v>0.0046</v>
      </c>
      <c r="H433" s="1">
        <v>0.0018</v>
      </c>
      <c r="I433" s="1">
        <v>300</v>
      </c>
      <c r="K433" s="1">
        <v>120036</v>
      </c>
      <c r="L433" s="1">
        <v>247.3</v>
      </c>
    </row>
    <row r="434" spans="1:15" ht="13.5">
      <c r="A434" s="1" t="str">
        <f t="shared" si="21"/>
        <v>D00024G2B</v>
      </c>
      <c r="B434" s="3">
        <v>0.024</v>
      </c>
      <c r="C434" s="1" t="str">
        <f t="shared" si="22"/>
        <v>G2B</v>
      </c>
      <c r="D434" s="1" t="str">
        <f>CONCATENATE(VLOOKUP($B434,DrahtB!$B$8:$C$115,2,FALSE),O434)</f>
        <v>R40I</v>
      </c>
      <c r="E434" s="3">
        <f t="shared" si="20"/>
        <v>0.031</v>
      </c>
      <c r="F434" s="1">
        <v>0.035</v>
      </c>
      <c r="G434" s="1">
        <v>0.005</v>
      </c>
      <c r="H434" s="1">
        <v>0.002</v>
      </c>
      <c r="I434" s="1">
        <v>300</v>
      </c>
      <c r="K434" s="1">
        <v>112651</v>
      </c>
      <c r="L434" s="1">
        <v>227.9</v>
      </c>
      <c r="O434" s="1" t="s">
        <v>38</v>
      </c>
    </row>
    <row r="435" spans="1:15" ht="13.5">
      <c r="A435" s="1" t="str">
        <f t="shared" si="21"/>
        <v>D00025G2B</v>
      </c>
      <c r="B435" s="3">
        <v>0.025</v>
      </c>
      <c r="C435" s="1" t="str">
        <f t="shared" si="22"/>
        <v>G2B</v>
      </c>
      <c r="D435" s="1" t="str">
        <f>CONCATENATE(VLOOKUP($B435,DrahtB!$B$8:$C$115,2,FALSE),O435)</f>
        <v>R20I</v>
      </c>
      <c r="E435" s="3">
        <f t="shared" si="20"/>
        <v>0.032</v>
      </c>
      <c r="F435" s="1">
        <v>0.037</v>
      </c>
      <c r="G435" s="1">
        <v>0.005</v>
      </c>
      <c r="H435" s="1">
        <v>0.002</v>
      </c>
      <c r="I435" s="1">
        <v>300</v>
      </c>
      <c r="K435" s="1">
        <v>102787</v>
      </c>
      <c r="L435" s="1">
        <v>209.3</v>
      </c>
      <c r="O435" s="1" t="s">
        <v>38</v>
      </c>
    </row>
    <row r="436" spans="1:15" ht="13.5">
      <c r="A436" s="1" t="str">
        <f t="shared" si="21"/>
        <v>D00027G2B</v>
      </c>
      <c r="B436" s="3">
        <v>0.027</v>
      </c>
      <c r="C436" s="1" t="str">
        <f t="shared" si="22"/>
        <v>G2B</v>
      </c>
      <c r="D436" s="1" t="str">
        <f>CONCATENATE(VLOOKUP($B436,DrahtB!$B$8:$C$115,2,FALSE),O436)</f>
        <v>R40I</v>
      </c>
      <c r="E436" s="3">
        <f t="shared" si="20"/>
        <v>0.034</v>
      </c>
      <c r="F436" s="1">
        <v>0.04</v>
      </c>
      <c r="G436" s="1">
        <v>0.005</v>
      </c>
      <c r="H436" s="1">
        <v>0.002</v>
      </c>
      <c r="I436" s="1">
        <v>325</v>
      </c>
      <c r="K436" s="1">
        <v>89006</v>
      </c>
      <c r="L436" s="1">
        <v>181.9</v>
      </c>
      <c r="O436" s="1" t="s">
        <v>38</v>
      </c>
    </row>
    <row r="437" spans="1:15" ht="13.5">
      <c r="A437" s="1" t="str">
        <f t="shared" si="21"/>
        <v>D00028G2B</v>
      </c>
      <c r="B437" s="3">
        <v>0.028</v>
      </c>
      <c r="C437" s="1" t="str">
        <f t="shared" si="22"/>
        <v>G2B</v>
      </c>
      <c r="D437" s="1" t="str">
        <f>CONCATENATE(VLOOKUP($B437,DrahtB!$B$8:$C$115,2,FALSE),O437)</f>
        <v>R20I</v>
      </c>
      <c r="E437" s="3">
        <f t="shared" si="20"/>
        <v>0.037000000000000005</v>
      </c>
      <c r="F437" s="1">
        <v>0.042</v>
      </c>
      <c r="G437" s="1">
        <v>0.006</v>
      </c>
      <c r="H437" s="1">
        <v>0.003</v>
      </c>
      <c r="I437" s="1">
        <v>325</v>
      </c>
      <c r="K437" s="1">
        <v>79886</v>
      </c>
      <c r="L437" s="1">
        <v>167.5</v>
      </c>
      <c r="O437" s="1" t="s">
        <v>38</v>
      </c>
    </row>
    <row r="438" spans="1:15" ht="13.5">
      <c r="A438" s="1" t="str">
        <f t="shared" si="21"/>
        <v>D00030G2B</v>
      </c>
      <c r="B438" s="3">
        <v>0.03</v>
      </c>
      <c r="C438" s="1" t="str">
        <f t="shared" si="22"/>
        <v>G2B</v>
      </c>
      <c r="D438" s="1" t="str">
        <f>CONCATENATE(VLOOKUP($B438,DrahtB!$B$8:$C$115,2,FALSE),O438)</f>
        <v>R40I</v>
      </c>
      <c r="E438" s="3">
        <f t="shared" si="20"/>
        <v>0.039</v>
      </c>
      <c r="F438" s="1">
        <v>0.046</v>
      </c>
      <c r="G438" s="1">
        <v>0.006</v>
      </c>
      <c r="H438" s="1">
        <v>0.003</v>
      </c>
      <c r="I438" s="1">
        <v>375</v>
      </c>
      <c r="K438" s="1">
        <v>68621</v>
      </c>
      <c r="L438" s="1">
        <v>145</v>
      </c>
      <c r="O438" s="1" t="s">
        <v>38</v>
      </c>
    </row>
    <row r="439" spans="1:15" ht="13.5">
      <c r="A439" s="1" t="str">
        <f t="shared" si="21"/>
        <v>D00032G2B</v>
      </c>
      <c r="B439" s="3">
        <v>0.032</v>
      </c>
      <c r="C439" s="1" t="str">
        <f t="shared" si="22"/>
        <v>G2B</v>
      </c>
      <c r="D439" s="1" t="str">
        <f>CONCATENATE(VLOOKUP($B439,DrahtB!$B$8:$C$115,2,FALSE),O439)</f>
        <v>R20I</v>
      </c>
      <c r="E439" s="3">
        <f t="shared" si="20"/>
        <v>0.041</v>
      </c>
      <c r="F439" s="1">
        <v>0.048</v>
      </c>
      <c r="G439" s="1">
        <v>0.006</v>
      </c>
      <c r="H439" s="1">
        <v>0.003</v>
      </c>
      <c r="I439" s="1">
        <v>375</v>
      </c>
      <c r="K439" s="1">
        <v>62386</v>
      </c>
      <c r="L439" s="1">
        <v>128.2</v>
      </c>
      <c r="O439" s="1" t="s">
        <v>38</v>
      </c>
    </row>
    <row r="440" spans="1:15" ht="13.5">
      <c r="A440" s="1" t="str">
        <f t="shared" si="21"/>
        <v>D00034G2B</v>
      </c>
      <c r="B440" s="3">
        <v>0.034</v>
      </c>
      <c r="C440" s="1" t="str">
        <f t="shared" si="22"/>
        <v>G2B</v>
      </c>
      <c r="D440" s="1" t="str">
        <f>CONCATENATE(VLOOKUP($B440,DrahtB!$B$8:$C$115,2,FALSE),O440)</f>
        <v>R40I</v>
      </c>
      <c r="E440" s="3">
        <f t="shared" si="20"/>
        <v>0.044000000000000004</v>
      </c>
      <c r="F440" s="1">
        <v>0.052</v>
      </c>
      <c r="G440" s="1">
        <v>0.007</v>
      </c>
      <c r="H440" s="1">
        <v>0.003</v>
      </c>
      <c r="I440" s="1">
        <v>425</v>
      </c>
      <c r="K440" s="1">
        <v>53349</v>
      </c>
      <c r="L440" s="1">
        <v>113.6</v>
      </c>
      <c r="O440" s="1" t="s">
        <v>38</v>
      </c>
    </row>
    <row r="441" spans="1:15" ht="13.5">
      <c r="A441" s="1" t="str">
        <f t="shared" si="21"/>
        <v>D00036G2B</v>
      </c>
      <c r="B441" s="3">
        <v>0.036</v>
      </c>
      <c r="C441" s="1" t="str">
        <f t="shared" si="22"/>
        <v>G2B</v>
      </c>
      <c r="D441" s="1" t="str">
        <f>CONCATENATE(VLOOKUP($B441,DrahtB!$B$8:$C$115,2,FALSE),O441)</f>
        <v>R20I</v>
      </c>
      <c r="E441" s="3">
        <f t="shared" si="20"/>
        <v>0.047</v>
      </c>
      <c r="F441" s="1">
        <v>0.055</v>
      </c>
      <c r="G441" s="1">
        <v>0.007</v>
      </c>
      <c r="H441" s="1">
        <v>0.004</v>
      </c>
      <c r="I441" s="1">
        <v>425</v>
      </c>
      <c r="K441" s="1">
        <v>48043</v>
      </c>
      <c r="L441" s="1">
        <v>101.3</v>
      </c>
      <c r="O441" s="1" t="s">
        <v>38</v>
      </c>
    </row>
    <row r="442" spans="1:15" ht="13.5">
      <c r="A442" s="1" t="str">
        <f t="shared" si="21"/>
        <v>D00038G2B</v>
      </c>
      <c r="B442" s="3">
        <v>0.038</v>
      </c>
      <c r="C442" s="1" t="str">
        <f t="shared" si="22"/>
        <v>G2B</v>
      </c>
      <c r="D442" s="1" t="str">
        <f>CONCATENATE(VLOOKUP($B442,DrahtB!$B$8:$C$115,2,FALSE),O442)</f>
        <v>R40I</v>
      </c>
      <c r="E442" s="3">
        <f t="shared" si="20"/>
        <v>0.05</v>
      </c>
      <c r="F442" s="1">
        <v>0.057</v>
      </c>
      <c r="G442" s="1">
        <v>0.008</v>
      </c>
      <c r="H442" s="1">
        <v>0.004</v>
      </c>
      <c r="I442" s="1">
        <v>475</v>
      </c>
      <c r="K442" s="1">
        <v>43493</v>
      </c>
      <c r="L442" s="1">
        <v>90.9</v>
      </c>
      <c r="O442" s="1" t="s">
        <v>38</v>
      </c>
    </row>
    <row r="443" spans="1:15" ht="13.5">
      <c r="A443" s="1" t="str">
        <f t="shared" si="21"/>
        <v>D00040G2B</v>
      </c>
      <c r="B443" s="3">
        <v>0.04</v>
      </c>
      <c r="C443" s="1" t="str">
        <f t="shared" si="22"/>
        <v>G2B</v>
      </c>
      <c r="D443" s="1" t="str">
        <f>CONCATENATE(VLOOKUP($B443,DrahtB!$B$8:$C$115,2,FALSE),O443)</f>
        <v>R20I</v>
      </c>
      <c r="E443" s="3">
        <f t="shared" si="20"/>
        <v>0.052000000000000005</v>
      </c>
      <c r="F443" s="1">
        <v>0.06</v>
      </c>
      <c r="G443" s="1">
        <v>0.008</v>
      </c>
      <c r="H443" s="1">
        <v>0.004</v>
      </c>
      <c r="I443" s="1">
        <v>475</v>
      </c>
      <c r="K443" s="1">
        <v>39558</v>
      </c>
      <c r="L443" s="1">
        <v>82.1</v>
      </c>
      <c r="O443" s="1" t="s">
        <v>38</v>
      </c>
    </row>
    <row r="444" spans="1:15" ht="13.5">
      <c r="A444" s="1" t="str">
        <f t="shared" si="21"/>
        <v>D00043G2B</v>
      </c>
      <c r="B444" s="3">
        <v>0.043</v>
      </c>
      <c r="C444" s="1" t="str">
        <f t="shared" si="22"/>
        <v>G2B</v>
      </c>
      <c r="D444" s="1" t="str">
        <f>CONCATENATE(VLOOKUP($B444,DrahtB!$B$8:$C$115,2,FALSE),O444)</f>
        <v>R40I</v>
      </c>
      <c r="E444" s="3">
        <f t="shared" si="20"/>
        <v>0.055999999999999994</v>
      </c>
      <c r="F444" s="1">
        <v>0.065</v>
      </c>
      <c r="G444" s="1">
        <v>0.009</v>
      </c>
      <c r="H444" s="1">
        <v>0.004</v>
      </c>
      <c r="I444" s="1">
        <v>550</v>
      </c>
      <c r="K444" s="1">
        <v>33707</v>
      </c>
      <c r="L444" s="1">
        <v>70.6</v>
      </c>
      <c r="O444" s="1" t="s">
        <v>38</v>
      </c>
    </row>
    <row r="445" spans="1:15" ht="13.5">
      <c r="A445" s="1" t="str">
        <f t="shared" si="21"/>
        <v>D00045G2B</v>
      </c>
      <c r="B445" s="3">
        <v>0.045</v>
      </c>
      <c r="C445" s="1" t="str">
        <f t="shared" si="22"/>
        <v>G2B</v>
      </c>
      <c r="D445" s="1" t="str">
        <f>CONCATENATE(VLOOKUP($B445,DrahtB!$B$8:$C$115,2,FALSE),O445)</f>
        <v>R20I</v>
      </c>
      <c r="E445" s="3">
        <f t="shared" si="20"/>
        <v>0.057999999999999996</v>
      </c>
      <c r="F445" s="1">
        <v>0.068</v>
      </c>
      <c r="G445" s="1">
        <v>0.009</v>
      </c>
      <c r="H445" s="1">
        <v>0.004</v>
      </c>
      <c r="I445" s="1">
        <v>550</v>
      </c>
      <c r="K445" s="1">
        <v>31000</v>
      </c>
      <c r="L445" s="1">
        <v>64.5</v>
      </c>
      <c r="O445" s="1" t="s">
        <v>38</v>
      </c>
    </row>
    <row r="446" spans="1:15" ht="13.5">
      <c r="A446" s="1" t="str">
        <f t="shared" si="21"/>
        <v>D00048G2B</v>
      </c>
      <c r="B446" s="3">
        <v>0.048</v>
      </c>
      <c r="C446" s="1" t="str">
        <f t="shared" si="22"/>
        <v>G2B</v>
      </c>
      <c r="D446" s="1" t="str">
        <f>CONCATENATE(VLOOKUP($B446,DrahtB!$B$8:$C$115,2,FALSE),O446)</f>
        <v>R40I</v>
      </c>
      <c r="E446" s="3">
        <f t="shared" si="20"/>
        <v>0.063</v>
      </c>
      <c r="F446" s="1">
        <v>0.073</v>
      </c>
      <c r="G446" s="1">
        <v>0.01</v>
      </c>
      <c r="H446" s="1">
        <v>0.005</v>
      </c>
      <c r="I446" s="1">
        <v>600</v>
      </c>
      <c r="K446" s="1">
        <v>26887</v>
      </c>
      <c r="L446" s="1">
        <v>56.8</v>
      </c>
      <c r="O446" s="1" t="s">
        <v>38</v>
      </c>
    </row>
    <row r="447" spans="1:15" ht="13.5">
      <c r="A447" s="1" t="str">
        <f t="shared" si="21"/>
        <v>D00050G2B</v>
      </c>
      <c r="B447" s="3">
        <v>0.05</v>
      </c>
      <c r="C447" s="1" t="str">
        <f t="shared" si="22"/>
        <v>G2B</v>
      </c>
      <c r="D447" s="1" t="str">
        <f>CONCATENATE(VLOOKUP($B447,DrahtB!$B$8:$C$115,2,FALSE),O447)</f>
        <v>R20I</v>
      </c>
      <c r="E447" s="3">
        <f t="shared" si="20"/>
        <v>0.065</v>
      </c>
      <c r="F447" s="1">
        <v>0.074</v>
      </c>
      <c r="G447" s="1">
        <v>0.01</v>
      </c>
      <c r="H447" s="1">
        <v>0.005</v>
      </c>
      <c r="I447" s="1">
        <v>600</v>
      </c>
      <c r="K447" s="1">
        <v>25697</v>
      </c>
      <c r="L447" s="1">
        <v>52.7</v>
      </c>
      <c r="O447" s="1" t="s">
        <v>38</v>
      </c>
    </row>
    <row r="448" spans="1:15" ht="13.5">
      <c r="A448" s="1" t="str">
        <f t="shared" si="21"/>
        <v>D00053G2B</v>
      </c>
      <c r="B448" s="3">
        <v>0.053</v>
      </c>
      <c r="C448" s="1" t="str">
        <f t="shared" si="22"/>
        <v>G2B</v>
      </c>
      <c r="D448" s="1" t="str">
        <f>CONCATENATE(VLOOKUP($B448,DrahtB!$B$8:$C$115,2,FALSE),O448)</f>
        <v>R40I</v>
      </c>
      <c r="E448" s="3">
        <f t="shared" si="20"/>
        <v>0.069</v>
      </c>
      <c r="F448" s="1">
        <v>0.078</v>
      </c>
      <c r="G448" s="1">
        <v>0.011</v>
      </c>
      <c r="H448" s="1">
        <v>0.005</v>
      </c>
      <c r="I448" s="1">
        <v>650</v>
      </c>
      <c r="K448" s="1">
        <v>22883</v>
      </c>
      <c r="L448" s="1">
        <v>46.8</v>
      </c>
      <c r="O448" s="1" t="s">
        <v>38</v>
      </c>
    </row>
    <row r="449" spans="1:15" ht="13.5">
      <c r="A449" s="1" t="str">
        <f t="shared" si="21"/>
        <v>D00056G2B</v>
      </c>
      <c r="B449" s="3">
        <v>0.056</v>
      </c>
      <c r="C449" s="1" t="str">
        <f t="shared" si="22"/>
        <v>G2B</v>
      </c>
      <c r="D449" s="1" t="str">
        <f>CONCATENATE(VLOOKUP($B449,DrahtB!$B$8:$C$115,2,FALSE),O449)</f>
        <v>R20I</v>
      </c>
      <c r="E449" s="3">
        <f t="shared" si="20"/>
        <v>0.07200000000000001</v>
      </c>
      <c r="F449" s="1">
        <v>0.082</v>
      </c>
      <c r="G449" s="1">
        <v>0.011</v>
      </c>
      <c r="H449" s="1">
        <v>0.005</v>
      </c>
      <c r="I449" s="1">
        <v>650</v>
      </c>
      <c r="K449" s="1">
        <v>20784</v>
      </c>
      <c r="L449" s="1">
        <v>42</v>
      </c>
      <c r="O449" s="1" t="s">
        <v>38</v>
      </c>
    </row>
    <row r="450" spans="1:15" ht="13.5">
      <c r="A450" s="1" t="str">
        <f t="shared" si="21"/>
        <v>D00060G2B</v>
      </c>
      <c r="B450" s="3">
        <v>0.06</v>
      </c>
      <c r="C450" s="1" t="str">
        <f t="shared" si="22"/>
        <v>G2B</v>
      </c>
      <c r="D450" s="1" t="str">
        <f>CONCATENATE(VLOOKUP($B450,DrahtB!$B$8:$C$115,2,FALSE),O450)</f>
        <v>R40I</v>
      </c>
      <c r="E450" s="3">
        <f t="shared" si="20"/>
        <v>0.077</v>
      </c>
      <c r="F450" s="1">
        <v>0.088</v>
      </c>
      <c r="G450" s="1">
        <v>0.012</v>
      </c>
      <c r="H450" s="1">
        <v>0.005</v>
      </c>
      <c r="I450" s="1">
        <v>700</v>
      </c>
      <c r="K450" s="1">
        <v>18024</v>
      </c>
      <c r="L450" s="1">
        <v>36.5</v>
      </c>
      <c r="O450" s="1" t="s">
        <v>38</v>
      </c>
    </row>
    <row r="451" spans="1:15" ht="13.5">
      <c r="A451" s="1" t="str">
        <f t="shared" si="21"/>
        <v>D00063G2B</v>
      </c>
      <c r="B451" s="3">
        <v>0.063</v>
      </c>
      <c r="C451" s="1" t="str">
        <f t="shared" si="22"/>
        <v>G2B</v>
      </c>
      <c r="D451" s="1" t="str">
        <f>CONCATENATE(VLOOKUP($B451,DrahtB!$B$8:$C$115,2,FALSE),O451)</f>
        <v>R20I</v>
      </c>
      <c r="E451" s="3">
        <f t="shared" si="20"/>
        <v>0.081</v>
      </c>
      <c r="F451" s="1">
        <v>0.092</v>
      </c>
      <c r="G451" s="1">
        <v>0.013</v>
      </c>
      <c r="H451" s="1">
        <v>0.005</v>
      </c>
      <c r="I451" s="1">
        <v>700</v>
      </c>
      <c r="K451" s="1">
        <v>16348</v>
      </c>
      <c r="L451" s="1">
        <v>33</v>
      </c>
      <c r="O451" s="1" t="s">
        <v>38</v>
      </c>
    </row>
    <row r="452" spans="1:15" ht="13.5">
      <c r="A452" s="1" t="str">
        <f t="shared" si="21"/>
        <v>D00067G2B</v>
      </c>
      <c r="B452" s="3">
        <v>0.067</v>
      </c>
      <c r="C452" s="1" t="str">
        <f t="shared" si="22"/>
        <v>G2B</v>
      </c>
      <c r="D452" s="1" t="str">
        <f>CONCATENATE(VLOOKUP($B452,DrahtB!$B$8:$C$115,2,FALSE),O452)</f>
        <v>R40I</v>
      </c>
      <c r="E452" s="3">
        <f t="shared" si="20"/>
        <v>0.085</v>
      </c>
      <c r="F452" s="1">
        <v>0.098</v>
      </c>
      <c r="G452" s="1">
        <v>0.012</v>
      </c>
      <c r="H452" s="1">
        <v>0.006</v>
      </c>
      <c r="I452" s="1">
        <v>700</v>
      </c>
      <c r="K452" s="1">
        <v>14728</v>
      </c>
      <c r="L452" s="1">
        <v>29.4</v>
      </c>
      <c r="O452" s="1" t="s">
        <v>38</v>
      </c>
    </row>
    <row r="453" spans="1:12" ht="13.5">
      <c r="A453" s="1" t="str">
        <f t="shared" si="21"/>
        <v>D00070G2B</v>
      </c>
      <c r="B453" s="3">
        <v>0.07</v>
      </c>
      <c r="C453" s="1" t="str">
        <f t="shared" si="22"/>
        <v>G2B</v>
      </c>
      <c r="D453" s="1" t="str">
        <f>CONCATENATE(VLOOKUP($B453,DrahtB!$B$8:$C$115,2,FALSE),O453)</f>
        <v>R40</v>
      </c>
      <c r="E453" s="3">
        <f t="shared" si="20"/>
        <v>0.08800000000000001</v>
      </c>
      <c r="F453" s="1">
        <v>0.1</v>
      </c>
      <c r="G453" s="1">
        <v>0.012</v>
      </c>
      <c r="H453" s="1">
        <v>0.006</v>
      </c>
      <c r="I453" s="1">
        <v>700</v>
      </c>
      <c r="K453" s="1">
        <v>13930</v>
      </c>
      <c r="L453" s="1">
        <v>27.1</v>
      </c>
    </row>
    <row r="454" spans="1:15" ht="13.5">
      <c r="A454" s="1" t="str">
        <f t="shared" si="21"/>
        <v>D00071G2B</v>
      </c>
      <c r="B454" s="3">
        <v>0.071</v>
      </c>
      <c r="C454" s="1" t="str">
        <f t="shared" si="22"/>
        <v>G2B</v>
      </c>
      <c r="D454" s="1" t="str">
        <f>CONCATENATE(VLOOKUP($B454,DrahtB!$B$8:$C$115,2,FALSE),O454)</f>
        <v>R20I</v>
      </c>
      <c r="E454" s="3">
        <f t="shared" si="20"/>
        <v>0.089</v>
      </c>
      <c r="F454" s="1">
        <v>0.101</v>
      </c>
      <c r="G454" s="1">
        <v>0.012</v>
      </c>
      <c r="H454" s="1">
        <v>0.006</v>
      </c>
      <c r="I454" s="1">
        <v>700</v>
      </c>
      <c r="K454" s="1">
        <v>13629</v>
      </c>
      <c r="L454" s="1">
        <v>26.4</v>
      </c>
      <c r="O454" s="1" t="s">
        <v>38</v>
      </c>
    </row>
    <row r="455" spans="1:15" ht="13.5">
      <c r="A455" s="1" t="str">
        <f t="shared" si="21"/>
        <v>D00075G2B</v>
      </c>
      <c r="B455" s="3">
        <v>0.075</v>
      </c>
      <c r="C455" s="1" t="str">
        <f t="shared" si="22"/>
        <v>G2B</v>
      </c>
      <c r="D455" s="1" t="str">
        <f>CONCATENATE(VLOOKUP($B455,DrahtB!$B$8:$C$115,2,FALSE),O455)</f>
        <v>R40I</v>
      </c>
      <c r="E455" s="3">
        <f t="shared" si="20"/>
        <v>0.096</v>
      </c>
      <c r="F455" s="1">
        <v>0.106</v>
      </c>
      <c r="G455" s="1">
        <v>0.014</v>
      </c>
      <c r="H455" s="1">
        <v>0.007</v>
      </c>
      <c r="I455" s="1">
        <v>850</v>
      </c>
      <c r="K455" s="1">
        <v>12134</v>
      </c>
      <c r="L455" s="1">
        <v>23.7</v>
      </c>
      <c r="O455" s="1" t="s">
        <v>38</v>
      </c>
    </row>
    <row r="456" spans="1:15" ht="13.5">
      <c r="A456" s="1" t="str">
        <f t="shared" si="21"/>
        <v>D00080G2B</v>
      </c>
      <c r="B456" s="3">
        <v>0.08</v>
      </c>
      <c r="C456" s="1" t="str">
        <f t="shared" si="22"/>
        <v>G2B</v>
      </c>
      <c r="D456" s="1" t="str">
        <f>CONCATENATE(VLOOKUP($B456,DrahtB!$B$8:$C$115,2,FALSE),O456)</f>
        <v>R20I</v>
      </c>
      <c r="E456" s="3">
        <f t="shared" si="20"/>
        <v>0.101</v>
      </c>
      <c r="F456" s="1">
        <v>0.112</v>
      </c>
      <c r="G456" s="1">
        <v>0.014</v>
      </c>
      <c r="H456" s="1">
        <v>0.007</v>
      </c>
      <c r="I456" s="1">
        <v>850</v>
      </c>
      <c r="K456" s="1">
        <v>10873</v>
      </c>
      <c r="L456" s="1">
        <v>20.9</v>
      </c>
      <c r="O456" s="1" t="s">
        <v>38</v>
      </c>
    </row>
    <row r="457" spans="1:15" ht="13.5">
      <c r="A457" s="1" t="str">
        <f t="shared" si="21"/>
        <v>D00085G2B</v>
      </c>
      <c r="B457" s="3">
        <v>0.085</v>
      </c>
      <c r="C457" s="1" t="str">
        <f t="shared" si="22"/>
        <v>G2B</v>
      </c>
      <c r="D457" s="1" t="str">
        <f>CONCATENATE(VLOOKUP($B457,DrahtB!$B$8:$C$115,2,FALSE),O457)</f>
        <v>R40I</v>
      </c>
      <c r="E457" s="3">
        <f t="shared" si="20"/>
        <v>0.10700000000000001</v>
      </c>
      <c r="F457" s="1">
        <v>0.119</v>
      </c>
      <c r="G457" s="1">
        <v>0.015</v>
      </c>
      <c r="H457" s="1">
        <v>0.007</v>
      </c>
      <c r="I457" s="1">
        <v>900</v>
      </c>
      <c r="K457" s="1">
        <v>9620</v>
      </c>
      <c r="L457" s="1">
        <v>18.5</v>
      </c>
      <c r="O457" s="1" t="s">
        <v>38</v>
      </c>
    </row>
    <row r="458" spans="1:15" ht="13.5">
      <c r="A458" s="1" t="str">
        <f t="shared" si="21"/>
        <v>D00090G2B</v>
      </c>
      <c r="B458" s="3">
        <v>0.09</v>
      </c>
      <c r="C458" s="1" t="str">
        <f t="shared" si="22"/>
        <v>G2B</v>
      </c>
      <c r="D458" s="1" t="str">
        <f>CONCATENATE(VLOOKUP($B458,DrahtB!$B$8:$C$115,2,FALSE),O458)</f>
        <v>R20I</v>
      </c>
      <c r="E458" s="3">
        <f t="shared" si="20"/>
        <v>0.112</v>
      </c>
      <c r="F458" s="1">
        <v>0.125</v>
      </c>
      <c r="G458" s="1">
        <v>0.015</v>
      </c>
      <c r="H458" s="1">
        <v>0.007</v>
      </c>
      <c r="I458" s="1">
        <v>900</v>
      </c>
      <c r="K458" s="1">
        <v>8722</v>
      </c>
      <c r="L458" s="1">
        <v>16.5</v>
      </c>
      <c r="O458" s="1" t="s">
        <v>38</v>
      </c>
    </row>
    <row r="459" spans="1:15" ht="13.5">
      <c r="A459" s="1" t="str">
        <f t="shared" si="21"/>
        <v>D00095G2B</v>
      </c>
      <c r="B459" s="3">
        <v>0.095</v>
      </c>
      <c r="C459" s="1" t="str">
        <f t="shared" si="22"/>
        <v>G2B</v>
      </c>
      <c r="D459" s="1" t="str">
        <f>CONCATENATE(VLOOKUP($B459,DrahtB!$B$8:$C$115,2,FALSE),O459)</f>
        <v>R40I</v>
      </c>
      <c r="E459" s="3">
        <f t="shared" si="20"/>
        <v>0.11800000000000001</v>
      </c>
      <c r="F459" s="1">
        <v>0.131</v>
      </c>
      <c r="G459" s="1">
        <v>0.016</v>
      </c>
      <c r="H459" s="1">
        <v>0.007</v>
      </c>
      <c r="I459" s="1">
        <v>950</v>
      </c>
      <c r="K459" s="1">
        <v>7879</v>
      </c>
      <c r="L459" s="1">
        <v>14.8</v>
      </c>
      <c r="O459" s="1" t="s">
        <v>38</v>
      </c>
    </row>
    <row r="460" spans="1:15" ht="13.5">
      <c r="A460" s="1" t="str">
        <f t="shared" si="21"/>
        <v>D00100G2B</v>
      </c>
      <c r="B460" s="3">
        <v>0.1</v>
      </c>
      <c r="C460" s="1" t="str">
        <f t="shared" si="22"/>
        <v>G2B</v>
      </c>
      <c r="D460" s="1" t="str">
        <f>CONCATENATE(VLOOKUP($B460,DrahtB!$B$8:$C$115,2,FALSE),O460)</f>
        <v>R20I</v>
      </c>
      <c r="E460" s="3">
        <f t="shared" si="20"/>
        <v>0.12300000000000001</v>
      </c>
      <c r="F460" s="1">
        <v>0.137</v>
      </c>
      <c r="G460" s="1">
        <v>0.016</v>
      </c>
      <c r="H460" s="1">
        <v>0.007</v>
      </c>
      <c r="I460" s="1">
        <v>950</v>
      </c>
      <c r="K460" s="1">
        <v>7209</v>
      </c>
      <c r="L460" s="1">
        <v>13.4</v>
      </c>
      <c r="O460" s="1" t="s">
        <v>38</v>
      </c>
    </row>
    <row r="461" spans="1:15" ht="13.5">
      <c r="A461" s="1" t="str">
        <f t="shared" si="21"/>
        <v>D00106G2B</v>
      </c>
      <c r="B461" s="3">
        <v>0.106</v>
      </c>
      <c r="C461" s="1" t="str">
        <f t="shared" si="22"/>
        <v>G2B</v>
      </c>
      <c r="D461" s="1" t="str">
        <f>CONCATENATE(VLOOKUP($B461,DrahtB!$B$8:$C$115,2,FALSE),O461)</f>
        <v>R40I</v>
      </c>
      <c r="E461" s="3">
        <f t="shared" si="20"/>
        <v>0.131</v>
      </c>
      <c r="F461" s="1">
        <v>0.145</v>
      </c>
      <c r="G461" s="1">
        <v>0.017</v>
      </c>
      <c r="H461" s="1">
        <v>0.008</v>
      </c>
      <c r="I461" s="1">
        <v>2700</v>
      </c>
      <c r="J461" s="1">
        <v>2000</v>
      </c>
      <c r="K461" s="1">
        <v>6424</v>
      </c>
      <c r="L461" s="1">
        <v>11.9</v>
      </c>
      <c r="O461" s="1" t="s">
        <v>38</v>
      </c>
    </row>
    <row r="462" spans="1:12" ht="13.5">
      <c r="A462" s="1" t="str">
        <f t="shared" si="21"/>
        <v>D00110G2B</v>
      </c>
      <c r="B462" s="3">
        <v>0.11</v>
      </c>
      <c r="C462" s="1" t="str">
        <f t="shared" si="22"/>
        <v>G2B</v>
      </c>
      <c r="D462" s="1" t="str">
        <f>CONCATENATE(VLOOKUP($B462,DrahtB!$B$8:$C$115,2,FALSE),O462)</f>
        <v>R40</v>
      </c>
      <c r="E462" s="3">
        <f t="shared" si="20"/>
        <v>0.135</v>
      </c>
      <c r="F462" s="1">
        <v>0.15</v>
      </c>
      <c r="G462" s="1">
        <v>0.017</v>
      </c>
      <c r="H462" s="1">
        <v>0.008</v>
      </c>
      <c r="I462" s="1">
        <v>2700</v>
      </c>
      <c r="J462" s="1">
        <v>2000</v>
      </c>
      <c r="K462" s="1">
        <v>6014</v>
      </c>
      <c r="L462" s="1">
        <v>11.1</v>
      </c>
    </row>
    <row r="463" spans="1:15" ht="13.5">
      <c r="A463" s="1" t="str">
        <f t="shared" si="21"/>
        <v>D00112G2B</v>
      </c>
      <c r="B463" s="3">
        <v>0.112</v>
      </c>
      <c r="C463" s="1" t="str">
        <f t="shared" si="22"/>
        <v>G2B</v>
      </c>
      <c r="D463" s="1" t="str">
        <f>CONCATENATE(VLOOKUP($B463,DrahtB!$B$8:$C$115,2,FALSE),O463)</f>
        <v>R20I</v>
      </c>
      <c r="E463" s="3">
        <f t="shared" si="20"/>
        <v>0.137</v>
      </c>
      <c r="F463" s="1">
        <v>0.152</v>
      </c>
      <c r="G463" s="1">
        <v>0.017</v>
      </c>
      <c r="H463" s="1">
        <v>0.008</v>
      </c>
      <c r="I463" s="1">
        <v>2700</v>
      </c>
      <c r="J463" s="1">
        <v>2000</v>
      </c>
      <c r="K463" s="1">
        <v>5844</v>
      </c>
      <c r="L463" s="1">
        <v>10.7</v>
      </c>
      <c r="O463" s="1" t="s">
        <v>38</v>
      </c>
    </row>
    <row r="464" spans="1:15" ht="13.5">
      <c r="A464" s="1" t="str">
        <f t="shared" si="21"/>
        <v>D00118G2B</v>
      </c>
      <c r="B464" s="3">
        <v>0.118</v>
      </c>
      <c r="C464" s="1" t="str">
        <f t="shared" si="22"/>
        <v>G2B</v>
      </c>
      <c r="D464" s="1" t="str">
        <f>CONCATENATE(VLOOKUP($B464,DrahtB!$B$8:$C$115,2,FALSE),O464)</f>
        <v>R40I</v>
      </c>
      <c r="E464" s="3">
        <f t="shared" si="20"/>
        <v>0.146</v>
      </c>
      <c r="F464" s="1">
        <v>0.159</v>
      </c>
      <c r="G464" s="1">
        <v>0.019</v>
      </c>
      <c r="H464" s="1">
        <v>0.009</v>
      </c>
      <c r="I464" s="1">
        <v>2800</v>
      </c>
      <c r="J464" s="1">
        <v>2100</v>
      </c>
      <c r="K464" s="1">
        <v>5266</v>
      </c>
      <c r="L464" s="1">
        <v>9.7</v>
      </c>
      <c r="O464" s="1" t="s">
        <v>38</v>
      </c>
    </row>
    <row r="465" spans="1:12" ht="13.5">
      <c r="A465" s="1" t="str">
        <f t="shared" si="21"/>
        <v>D00120G2B</v>
      </c>
      <c r="B465" s="3">
        <v>0.12</v>
      </c>
      <c r="C465" s="1" t="str">
        <f t="shared" si="22"/>
        <v>G2B</v>
      </c>
      <c r="D465" s="1" t="str">
        <f>CONCATENATE(VLOOKUP($B465,DrahtB!$B$8:$C$115,2,FALSE),O465)</f>
        <v>R40</v>
      </c>
      <c r="E465" s="3">
        <f t="shared" si="20"/>
        <v>0.148</v>
      </c>
      <c r="F465" s="1">
        <v>0.163</v>
      </c>
      <c r="G465" s="1">
        <v>0.019</v>
      </c>
      <c r="H465" s="1">
        <v>0.009</v>
      </c>
      <c r="I465" s="1">
        <v>2800</v>
      </c>
      <c r="J465" s="1">
        <v>2100</v>
      </c>
      <c r="K465" s="1">
        <v>5059</v>
      </c>
      <c r="L465" s="1">
        <v>9.3</v>
      </c>
    </row>
    <row r="466" spans="1:15" ht="13.5">
      <c r="A466" s="1" t="str">
        <f t="shared" si="21"/>
        <v>D00125G2B</v>
      </c>
      <c r="B466" s="3">
        <v>0.125</v>
      </c>
      <c r="C466" s="1" t="str">
        <f t="shared" si="22"/>
        <v>G2B</v>
      </c>
      <c r="D466" s="1" t="str">
        <f>CONCATENATE(VLOOKUP($B466,DrahtB!$B$8:$C$115,2,FALSE),O466)</f>
        <v>R20I</v>
      </c>
      <c r="E466" s="3">
        <f t="shared" si="20"/>
        <v>0.153</v>
      </c>
      <c r="F466" s="1">
        <v>0.168</v>
      </c>
      <c r="G466" s="1">
        <v>0.019</v>
      </c>
      <c r="H466" s="1">
        <v>0.009</v>
      </c>
      <c r="I466" s="1">
        <v>2800</v>
      </c>
      <c r="J466" s="1">
        <v>2100</v>
      </c>
      <c r="K466" s="1">
        <v>4740</v>
      </c>
      <c r="L466" s="1">
        <v>8.6</v>
      </c>
      <c r="O466" s="1" t="s">
        <v>38</v>
      </c>
    </row>
    <row r="467" spans="1:12" ht="13.5">
      <c r="A467" s="1" t="str">
        <f t="shared" si="21"/>
        <v>D00130G2B</v>
      </c>
      <c r="B467" s="3">
        <v>0.13</v>
      </c>
      <c r="C467" s="1" t="str">
        <f t="shared" si="22"/>
        <v>G2B</v>
      </c>
      <c r="D467" s="1" t="str">
        <f>CONCATENATE(VLOOKUP($B467,DrahtB!$B$8:$C$115,2,FALSE),O467)</f>
        <v>R40</v>
      </c>
      <c r="E467" s="3">
        <f t="shared" si="20"/>
        <v>0.161</v>
      </c>
      <c r="F467" s="1">
        <v>0.175</v>
      </c>
      <c r="G467" s="1">
        <v>0.021</v>
      </c>
      <c r="H467" s="1">
        <v>0.01</v>
      </c>
      <c r="I467" s="1">
        <v>3000</v>
      </c>
      <c r="J467" s="1">
        <v>2300</v>
      </c>
      <c r="K467" s="1">
        <v>4342</v>
      </c>
      <c r="L467" s="1">
        <v>8</v>
      </c>
    </row>
    <row r="468" spans="1:15" ht="13.5">
      <c r="A468" s="1" t="str">
        <f t="shared" si="21"/>
        <v>D00132G2B</v>
      </c>
      <c r="B468" s="3">
        <v>0.132</v>
      </c>
      <c r="C468" s="1" t="str">
        <f t="shared" si="22"/>
        <v>G2B</v>
      </c>
      <c r="D468" s="1" t="str">
        <f>CONCATENATE(VLOOKUP($B468,DrahtB!$B$8:$C$115,2,FALSE),O468)</f>
        <v>R40I</v>
      </c>
      <c r="E468" s="3">
        <f t="shared" si="20"/>
        <v>0.163</v>
      </c>
      <c r="F468" s="1">
        <v>0.177</v>
      </c>
      <c r="G468" s="1">
        <v>0.021</v>
      </c>
      <c r="H468" s="1">
        <v>0.01</v>
      </c>
      <c r="I468" s="1">
        <v>3000</v>
      </c>
      <c r="J468" s="1">
        <v>2300</v>
      </c>
      <c r="K468" s="1">
        <v>4237</v>
      </c>
      <c r="L468" s="1">
        <v>7.7</v>
      </c>
      <c r="O468" s="1" t="s">
        <v>38</v>
      </c>
    </row>
    <row r="469" spans="1:15" ht="13.5">
      <c r="A469" s="1" t="str">
        <f t="shared" si="21"/>
        <v>D00140G2B</v>
      </c>
      <c r="B469" s="3">
        <v>0.14</v>
      </c>
      <c r="C469" s="1" t="str">
        <f t="shared" si="22"/>
        <v>G2B</v>
      </c>
      <c r="D469" s="1" t="str">
        <f>CONCATENATE(VLOOKUP($B469,DrahtB!$B$8:$C$115,2,FALSE),O469)</f>
        <v>R20I</v>
      </c>
      <c r="E469" s="3">
        <f t="shared" si="20"/>
        <v>0.171</v>
      </c>
      <c r="F469" s="1">
        <v>0.186</v>
      </c>
      <c r="G469" s="1">
        <v>0.021</v>
      </c>
      <c r="H469" s="1">
        <v>0.01</v>
      </c>
      <c r="I469" s="1">
        <v>3000</v>
      </c>
      <c r="J469" s="1">
        <v>2300</v>
      </c>
      <c r="K469" s="1">
        <v>3832</v>
      </c>
      <c r="L469" s="1">
        <v>6.9</v>
      </c>
      <c r="O469" s="1" t="s">
        <v>38</v>
      </c>
    </row>
    <row r="470" spans="1:15" ht="13.5">
      <c r="A470" s="1" t="str">
        <f t="shared" si="21"/>
        <v>D00150G2B</v>
      </c>
      <c r="B470" s="3">
        <v>0.15</v>
      </c>
      <c r="C470" s="1" t="str">
        <f t="shared" si="22"/>
        <v>G2B</v>
      </c>
      <c r="D470" s="1" t="str">
        <f>CONCATENATE(VLOOKUP($B470,DrahtB!$B$8:$C$115,2,FALSE),O470)</f>
        <v>R40I</v>
      </c>
      <c r="E470" s="3">
        <f t="shared" si="20"/>
        <v>0.183</v>
      </c>
      <c r="F470" s="1">
        <v>0.197</v>
      </c>
      <c r="G470" s="1">
        <v>0.023</v>
      </c>
      <c r="H470" s="1">
        <v>0.01</v>
      </c>
      <c r="I470" s="1">
        <v>3200</v>
      </c>
      <c r="J470" s="1">
        <v>2400</v>
      </c>
      <c r="K470" s="1">
        <v>3370</v>
      </c>
      <c r="L470" s="1">
        <v>6</v>
      </c>
      <c r="O470" s="1" t="s">
        <v>38</v>
      </c>
    </row>
    <row r="471" spans="1:15" ht="13.5">
      <c r="A471" s="1" t="str">
        <f t="shared" si="21"/>
        <v>D00160G2B</v>
      </c>
      <c r="B471" s="3">
        <v>0.16</v>
      </c>
      <c r="C471" s="1" t="str">
        <f t="shared" si="22"/>
        <v>G2B</v>
      </c>
      <c r="D471" s="1" t="str">
        <f>CONCATENATE(VLOOKUP($B471,DrahtB!$B$8:$C$115,2,FALSE),O471)</f>
        <v>R20I</v>
      </c>
      <c r="E471" s="3">
        <f t="shared" si="20"/>
        <v>0.193</v>
      </c>
      <c r="F471" s="1">
        <v>0.209</v>
      </c>
      <c r="G471" s="1">
        <v>0.023</v>
      </c>
      <c r="H471" s="1">
        <v>0.01</v>
      </c>
      <c r="I471" s="1">
        <v>3200</v>
      </c>
      <c r="J471" s="1">
        <v>2400</v>
      </c>
      <c r="K471" s="1">
        <v>3003</v>
      </c>
      <c r="L471" s="1">
        <v>5.3</v>
      </c>
      <c r="O471" s="1" t="s">
        <v>38</v>
      </c>
    </row>
    <row r="472" spans="1:15" ht="13.5">
      <c r="A472" s="1" t="str">
        <f t="shared" si="21"/>
        <v>D00170G2B</v>
      </c>
      <c r="B472" s="3">
        <v>0.17</v>
      </c>
      <c r="C472" s="1" t="str">
        <f t="shared" si="22"/>
        <v>G2B</v>
      </c>
      <c r="D472" s="1" t="str">
        <f>CONCATENATE(VLOOKUP($B472,DrahtB!$B$8:$C$115,2,FALSE),O472)</f>
        <v>R40I</v>
      </c>
      <c r="E472" s="3">
        <f t="shared" si="20"/>
        <v>0.20500000000000002</v>
      </c>
      <c r="F472" s="1">
        <v>0.221</v>
      </c>
      <c r="G472" s="1">
        <v>0.025</v>
      </c>
      <c r="H472" s="1">
        <v>0.01</v>
      </c>
      <c r="I472" s="1">
        <v>3300</v>
      </c>
      <c r="J472" s="1">
        <v>2500</v>
      </c>
      <c r="K472" s="1">
        <v>2666</v>
      </c>
      <c r="L472" s="1">
        <v>4.7</v>
      </c>
      <c r="O472" s="1" t="s">
        <v>38</v>
      </c>
    </row>
    <row r="473" spans="1:15" ht="13.5">
      <c r="A473" s="1" t="str">
        <f t="shared" si="21"/>
        <v>D00180G2B</v>
      </c>
      <c r="B473" s="3">
        <v>0.18</v>
      </c>
      <c r="C473" s="1" t="str">
        <f t="shared" si="22"/>
        <v>G2B</v>
      </c>
      <c r="D473" s="1" t="str">
        <f>CONCATENATE(VLOOKUP($B473,DrahtB!$B$8:$C$115,2,FALSE),O473)</f>
        <v>R20I</v>
      </c>
      <c r="E473" s="3">
        <f t="shared" si="20"/>
        <v>0.215</v>
      </c>
      <c r="F473" s="1">
        <v>0.233</v>
      </c>
      <c r="G473" s="1">
        <v>0.025</v>
      </c>
      <c r="H473" s="1">
        <v>0.01</v>
      </c>
      <c r="I473" s="1">
        <v>3300</v>
      </c>
      <c r="J473" s="1">
        <v>2500</v>
      </c>
      <c r="K473" s="1">
        <v>2405</v>
      </c>
      <c r="L473" s="1">
        <v>4.2</v>
      </c>
      <c r="O473" s="1" t="s">
        <v>38</v>
      </c>
    </row>
    <row r="474" spans="1:15" ht="13.5">
      <c r="A474" s="1" t="str">
        <f t="shared" si="21"/>
        <v>D00190G2B</v>
      </c>
      <c r="B474" s="3">
        <v>0.19</v>
      </c>
      <c r="C474" s="1" t="str">
        <f t="shared" si="22"/>
        <v>G2B</v>
      </c>
      <c r="D474" s="1" t="str">
        <f>CONCATENATE(VLOOKUP($B474,DrahtB!$B$8:$C$115,2,FALSE),O474)</f>
        <v>R40I</v>
      </c>
      <c r="E474" s="3">
        <f t="shared" si="20"/>
        <v>0.228</v>
      </c>
      <c r="F474" s="1">
        <v>0.245</v>
      </c>
      <c r="G474" s="1">
        <v>0.027</v>
      </c>
      <c r="H474" s="1">
        <v>0.011</v>
      </c>
      <c r="I474" s="1">
        <v>3500</v>
      </c>
      <c r="J474" s="1">
        <v>2600</v>
      </c>
      <c r="K474" s="1">
        <v>2162</v>
      </c>
      <c r="L474" s="1">
        <v>3.8</v>
      </c>
      <c r="O474" s="1" t="s">
        <v>38</v>
      </c>
    </row>
    <row r="475" spans="1:15" ht="13.5">
      <c r="A475" s="1" t="str">
        <f t="shared" si="21"/>
        <v>D00200G2B</v>
      </c>
      <c r="B475" s="3">
        <v>0.2</v>
      </c>
      <c r="C475" s="1" t="str">
        <f t="shared" si="22"/>
        <v>G2B</v>
      </c>
      <c r="D475" s="1" t="str">
        <f>CONCATENATE(VLOOKUP($B475,DrahtB!$B$8:$C$115,2,FALSE),O475)</f>
        <v>R20I</v>
      </c>
      <c r="E475" s="3">
        <f t="shared" si="20"/>
        <v>0.23800000000000002</v>
      </c>
      <c r="F475" s="1">
        <v>0.256</v>
      </c>
      <c r="G475" s="1">
        <v>0.027</v>
      </c>
      <c r="H475" s="1">
        <v>0.011</v>
      </c>
      <c r="I475" s="1">
        <v>3500</v>
      </c>
      <c r="J475" s="1">
        <v>2600</v>
      </c>
      <c r="K475" s="1">
        <v>1978</v>
      </c>
      <c r="L475" s="1">
        <v>3.4</v>
      </c>
      <c r="O475" s="1" t="s">
        <v>38</v>
      </c>
    </row>
    <row r="476" spans="1:15" ht="13.5">
      <c r="A476" s="1" t="str">
        <f t="shared" si="21"/>
        <v>D00212G2B</v>
      </c>
      <c r="B476" s="3">
        <v>0.212</v>
      </c>
      <c r="C476" s="1" t="str">
        <f t="shared" si="22"/>
        <v>G2B</v>
      </c>
      <c r="D476" s="1" t="str">
        <f>CONCATENATE(VLOOKUP($B476,DrahtB!$B$8:$C$115,2,FALSE),O476)</f>
        <v>R40I</v>
      </c>
      <c r="E476" s="3">
        <f t="shared" si="20"/>
        <v>0.253</v>
      </c>
      <c r="F476" s="1">
        <v>0.272</v>
      </c>
      <c r="G476" s="1">
        <v>0.029</v>
      </c>
      <c r="H476" s="1">
        <v>0.012</v>
      </c>
      <c r="I476" s="1">
        <v>3700</v>
      </c>
      <c r="J476" s="1">
        <v>2800</v>
      </c>
      <c r="K476" s="1">
        <v>1753</v>
      </c>
      <c r="L476" s="1">
        <v>3</v>
      </c>
      <c r="O476" s="1" t="s">
        <v>38</v>
      </c>
    </row>
    <row r="477" spans="1:15" ht="13.5">
      <c r="A477" s="1" t="str">
        <f t="shared" si="21"/>
        <v>D00224G2B</v>
      </c>
      <c r="B477" s="3">
        <v>0.224</v>
      </c>
      <c r="C477" s="1" t="str">
        <f t="shared" si="22"/>
        <v>G2B</v>
      </c>
      <c r="D477" s="1" t="str">
        <f>CONCATENATE(VLOOKUP($B477,DrahtB!$B$8:$C$115,2,FALSE),O477)</f>
        <v>R20I</v>
      </c>
      <c r="E477" s="3">
        <f t="shared" si="20"/>
        <v>0.265</v>
      </c>
      <c r="F477" s="1">
        <v>0.284</v>
      </c>
      <c r="G477" s="1">
        <v>0.029</v>
      </c>
      <c r="H477" s="1">
        <v>0.012</v>
      </c>
      <c r="I477" s="1">
        <v>3700</v>
      </c>
      <c r="J477" s="1">
        <v>2800</v>
      </c>
      <c r="K477" s="1">
        <v>1600</v>
      </c>
      <c r="L477" s="1">
        <v>2.7</v>
      </c>
      <c r="O477" s="1" t="s">
        <v>38</v>
      </c>
    </row>
    <row r="478" spans="1:15" ht="13.5">
      <c r="A478" s="1" t="str">
        <f t="shared" si="21"/>
        <v>D00236G2B</v>
      </c>
      <c r="B478" s="3">
        <v>0.236</v>
      </c>
      <c r="C478" s="1" t="str">
        <f t="shared" si="22"/>
        <v>G2B</v>
      </c>
      <c r="D478" s="1" t="str">
        <f>CONCATENATE(VLOOKUP($B478,DrahtB!$B$8:$C$115,2,FALSE),O478)</f>
        <v>R40I</v>
      </c>
      <c r="E478" s="3">
        <f t="shared" si="20"/>
        <v>0.281</v>
      </c>
      <c r="F478" s="1">
        <v>0.302</v>
      </c>
      <c r="G478" s="1">
        <v>0.032</v>
      </c>
      <c r="H478" s="1">
        <v>0.013</v>
      </c>
      <c r="I478" s="1">
        <v>3900</v>
      </c>
      <c r="J478" s="1">
        <v>2900</v>
      </c>
      <c r="K478" s="1">
        <v>1420</v>
      </c>
      <c r="L478" s="1">
        <v>2.4</v>
      </c>
      <c r="O478" s="1" t="s">
        <v>38</v>
      </c>
    </row>
    <row r="479" spans="1:15" ht="13.5">
      <c r="A479" s="1" t="str">
        <f t="shared" si="21"/>
        <v>D00250G2B</v>
      </c>
      <c r="B479" s="3">
        <v>0.25</v>
      </c>
      <c r="C479" s="1" t="str">
        <f t="shared" si="22"/>
        <v>G2B</v>
      </c>
      <c r="D479" s="1" t="str">
        <f>CONCATENATE(VLOOKUP($B479,DrahtB!$B$8:$C$115,2,FALSE),O479)</f>
        <v>R20I</v>
      </c>
      <c r="E479" s="3">
        <f t="shared" si="20"/>
        <v>0.29500000000000004</v>
      </c>
      <c r="F479" s="1">
        <v>0.316</v>
      </c>
      <c r="G479" s="1">
        <v>0.032</v>
      </c>
      <c r="H479" s="1">
        <v>0.013</v>
      </c>
      <c r="I479" s="1">
        <v>3900</v>
      </c>
      <c r="J479" s="1">
        <v>2900</v>
      </c>
      <c r="K479" s="1">
        <v>1290</v>
      </c>
      <c r="L479" s="1">
        <v>2.2</v>
      </c>
      <c r="O479" s="1" t="s">
        <v>38</v>
      </c>
    </row>
    <row r="480" spans="1:15" ht="13.5">
      <c r="A480" s="1" t="str">
        <f t="shared" si="21"/>
        <v>D00265G2B</v>
      </c>
      <c r="B480" s="3">
        <v>0.265</v>
      </c>
      <c r="C480" s="1" t="str">
        <f t="shared" si="22"/>
        <v>G2B</v>
      </c>
      <c r="D480" s="1" t="str">
        <f>CONCATENATE(VLOOKUP($B480,DrahtB!$B$8:$C$115,2,FALSE),O480)</f>
        <v>R40I</v>
      </c>
      <c r="E480" s="3">
        <f t="shared" si="20"/>
        <v>0.31100000000000005</v>
      </c>
      <c r="F480" s="1">
        <v>0.333</v>
      </c>
      <c r="G480" s="1">
        <v>0.033</v>
      </c>
      <c r="H480" s="1">
        <v>0.013</v>
      </c>
      <c r="I480" s="1">
        <v>4000</v>
      </c>
      <c r="J480" s="1">
        <v>3000</v>
      </c>
      <c r="K480" s="1">
        <v>1159</v>
      </c>
      <c r="L480" s="1">
        <v>1.9</v>
      </c>
      <c r="O480" s="1" t="s">
        <v>38</v>
      </c>
    </row>
    <row r="481" spans="1:15" ht="13.5">
      <c r="A481" s="1" t="str">
        <f t="shared" si="21"/>
        <v>D00280G2B</v>
      </c>
      <c r="B481" s="3">
        <v>0.28</v>
      </c>
      <c r="C481" s="1" t="str">
        <f t="shared" si="22"/>
        <v>G2B</v>
      </c>
      <c r="D481" s="1" t="str">
        <f>CONCATENATE(VLOOKUP($B481,DrahtB!$B$8:$C$115,2,FALSE),O481)</f>
        <v>R20I</v>
      </c>
      <c r="E481" s="3">
        <f t="shared" si="20"/>
        <v>0.32600000000000007</v>
      </c>
      <c r="F481" s="1">
        <v>0.348</v>
      </c>
      <c r="G481" s="1">
        <v>0.033</v>
      </c>
      <c r="H481" s="1">
        <v>0.013</v>
      </c>
      <c r="I481" s="1">
        <v>4000</v>
      </c>
      <c r="J481" s="1">
        <v>3000</v>
      </c>
      <c r="K481" s="1">
        <v>1056</v>
      </c>
      <c r="L481" s="1">
        <v>1.7</v>
      </c>
      <c r="O481" s="1" t="s">
        <v>38</v>
      </c>
    </row>
    <row r="482" spans="1:15" ht="13.5">
      <c r="A482" s="1" t="str">
        <f t="shared" si="21"/>
        <v>D00300G2B</v>
      </c>
      <c r="B482" s="3">
        <v>0.3</v>
      </c>
      <c r="C482" s="1" t="str">
        <f t="shared" si="22"/>
        <v>G2B</v>
      </c>
      <c r="D482" s="1" t="str">
        <f>CONCATENATE(VLOOKUP($B482,DrahtB!$B$8:$C$115,2,FALSE),O482)</f>
        <v>R40I</v>
      </c>
      <c r="E482" s="3">
        <f t="shared" si="20"/>
        <v>0.349</v>
      </c>
      <c r="F482" s="1">
        <v>0.372</v>
      </c>
      <c r="G482" s="1">
        <v>0.035</v>
      </c>
      <c r="H482" s="1">
        <v>0.014</v>
      </c>
      <c r="I482" s="1">
        <v>4100</v>
      </c>
      <c r="J482" s="1">
        <v>3100</v>
      </c>
      <c r="K482" s="1">
        <v>923</v>
      </c>
      <c r="L482" s="1">
        <v>1.5</v>
      </c>
      <c r="O482" s="1" t="s">
        <v>38</v>
      </c>
    </row>
    <row r="483" spans="1:15" ht="13.5">
      <c r="A483" s="1" t="str">
        <f t="shared" si="21"/>
        <v>D00315G2B</v>
      </c>
      <c r="B483" s="3">
        <v>0.315</v>
      </c>
      <c r="C483" s="1" t="str">
        <f t="shared" si="22"/>
        <v>G2B</v>
      </c>
      <c r="D483" s="1" t="str">
        <f>CONCATENATE(VLOOKUP($B483,DrahtB!$B$8:$C$115,2,FALSE),O483)</f>
        <v>R20I</v>
      </c>
      <c r="E483" s="3">
        <f t="shared" si="20"/>
        <v>0.364</v>
      </c>
      <c r="F483" s="1">
        <v>0.387</v>
      </c>
      <c r="G483" s="1">
        <v>0.035</v>
      </c>
      <c r="H483" s="1">
        <v>0.014</v>
      </c>
      <c r="I483" s="1">
        <v>4100</v>
      </c>
      <c r="J483" s="1">
        <v>3100</v>
      </c>
      <c r="K483" s="1">
        <v>849</v>
      </c>
      <c r="L483" s="1">
        <v>1.4</v>
      </c>
      <c r="O483" s="1" t="s">
        <v>38</v>
      </c>
    </row>
    <row r="484" spans="1:15" ht="13.5">
      <c r="A484" s="1" t="str">
        <f t="shared" si="21"/>
        <v>D00335G2B</v>
      </c>
      <c r="B484" s="3">
        <v>0.335</v>
      </c>
      <c r="C484" s="1" t="str">
        <f t="shared" si="22"/>
        <v>G2B</v>
      </c>
      <c r="D484" s="1" t="str">
        <f>CONCATENATE(VLOOKUP($B484,DrahtB!$B$8:$C$115,2,FALSE),O484)</f>
        <v>R40I</v>
      </c>
      <c r="E484" s="3">
        <f aca="true" t="shared" si="23" ref="E484:E515">B484+G484+H484</f>
        <v>0.388</v>
      </c>
      <c r="F484" s="1">
        <v>0.412</v>
      </c>
      <c r="G484" s="1">
        <v>0.038</v>
      </c>
      <c r="H484" s="1">
        <v>0.015</v>
      </c>
      <c r="I484" s="1">
        <v>4300</v>
      </c>
      <c r="J484" s="1">
        <v>3200</v>
      </c>
      <c r="K484" s="1">
        <v>749</v>
      </c>
      <c r="L484" s="1">
        <v>1.2</v>
      </c>
      <c r="O484" s="1" t="s">
        <v>38</v>
      </c>
    </row>
    <row r="485" spans="1:15" ht="13.5">
      <c r="A485" s="1" t="str">
        <f aca="true" t="shared" si="24" ref="A485:A515">CONCATENATE("D",SUBSTITUTE(TEXT(B485,"00,000"),",",""),C485)</f>
        <v>D00355G2B</v>
      </c>
      <c r="B485" s="3">
        <v>0.355</v>
      </c>
      <c r="C485" s="1" t="str">
        <f t="shared" si="22"/>
        <v>G2B</v>
      </c>
      <c r="D485" s="1" t="str">
        <f>CONCATENATE(VLOOKUP($B485,DrahtB!$B$8:$C$115,2,FALSE),O485)</f>
        <v>R20I</v>
      </c>
      <c r="E485" s="3">
        <f t="shared" si="23"/>
        <v>0.408</v>
      </c>
      <c r="F485" s="1">
        <v>0.432</v>
      </c>
      <c r="G485" s="1">
        <v>0.038</v>
      </c>
      <c r="H485" s="1">
        <v>0.015</v>
      </c>
      <c r="I485" s="1">
        <v>4300</v>
      </c>
      <c r="J485" s="1">
        <v>3200</v>
      </c>
      <c r="K485" s="1">
        <v>678</v>
      </c>
      <c r="L485" s="1">
        <v>1.1</v>
      </c>
      <c r="O485" s="1" t="s">
        <v>38</v>
      </c>
    </row>
    <row r="486" spans="1:15" ht="13.5">
      <c r="A486" s="1" t="str">
        <f t="shared" si="24"/>
        <v>D00375G2B</v>
      </c>
      <c r="B486" s="3">
        <v>0.375</v>
      </c>
      <c r="C486" s="1" t="str">
        <f t="shared" si="22"/>
        <v>G2B</v>
      </c>
      <c r="D486" s="1" t="str">
        <f>CONCATENATE(VLOOKUP($B486,DrahtB!$B$8:$C$115,2,FALSE),O486)</f>
        <v>R40I</v>
      </c>
      <c r="E486" s="3">
        <f t="shared" si="23"/>
        <v>0.431</v>
      </c>
      <c r="F486" s="1">
        <v>0.456</v>
      </c>
      <c r="G486" s="1">
        <v>0.04</v>
      </c>
      <c r="H486" s="1">
        <v>0.016</v>
      </c>
      <c r="I486" s="1">
        <v>4400</v>
      </c>
      <c r="J486" s="1">
        <v>3300</v>
      </c>
      <c r="K486" s="1">
        <v>608</v>
      </c>
      <c r="L486" s="1">
        <v>1</v>
      </c>
      <c r="O486" s="1" t="s">
        <v>38</v>
      </c>
    </row>
    <row r="487" spans="1:15" ht="13.5">
      <c r="A487" s="1" t="str">
        <f t="shared" si="24"/>
        <v>D00400G2B</v>
      </c>
      <c r="B487" s="3">
        <v>0.4</v>
      </c>
      <c r="C487" s="1" t="str">
        <f t="shared" si="22"/>
        <v>G2B</v>
      </c>
      <c r="D487" s="1" t="str">
        <f>CONCATENATE(VLOOKUP($B487,DrahtB!$B$8:$C$115,2,FALSE),O487)</f>
        <v>R20I</v>
      </c>
      <c r="E487" s="3">
        <f t="shared" si="23"/>
        <v>0.456</v>
      </c>
      <c r="F487" s="1">
        <v>0.481</v>
      </c>
      <c r="G487" s="1">
        <v>0.04</v>
      </c>
      <c r="H487" s="1">
        <v>0.016</v>
      </c>
      <c r="I487" s="1">
        <v>4400</v>
      </c>
      <c r="J487" s="1">
        <v>3300</v>
      </c>
      <c r="K487" s="1">
        <v>544</v>
      </c>
      <c r="L487" s="1">
        <v>0.9</v>
      </c>
      <c r="O487" s="1" t="s">
        <v>38</v>
      </c>
    </row>
    <row r="488" spans="1:15" ht="13.5">
      <c r="A488" s="1" t="str">
        <f t="shared" si="24"/>
        <v>D00425G2B</v>
      </c>
      <c r="B488" s="3">
        <v>0.425</v>
      </c>
      <c r="C488" s="1" t="str">
        <f t="shared" si="22"/>
        <v>G2B</v>
      </c>
      <c r="D488" s="1" t="str">
        <f>CONCATENATE(VLOOKUP($B488,DrahtB!$B$8:$C$115,2,FALSE),O488)</f>
        <v>R40I</v>
      </c>
      <c r="E488" s="3">
        <f t="shared" si="23"/>
        <v>0.483</v>
      </c>
      <c r="F488" s="1">
        <v>0.511</v>
      </c>
      <c r="G488" s="1">
        <v>0.042</v>
      </c>
      <c r="H488" s="1">
        <v>0.016</v>
      </c>
      <c r="I488" s="1">
        <v>4400</v>
      </c>
      <c r="J488" s="1">
        <v>3300</v>
      </c>
      <c r="K488" s="1">
        <v>482</v>
      </c>
      <c r="L488" s="1">
        <v>0.8</v>
      </c>
      <c r="O488" s="1" t="s">
        <v>38</v>
      </c>
    </row>
    <row r="489" spans="1:15" ht="13.5">
      <c r="A489" s="1" t="str">
        <f t="shared" si="24"/>
        <v>D00450G2B</v>
      </c>
      <c r="B489" s="3">
        <v>0.45</v>
      </c>
      <c r="C489" s="1" t="str">
        <f aca="true" t="shared" si="25" ref="C489:C515">$A$423</f>
        <v>G2B</v>
      </c>
      <c r="D489" s="1" t="str">
        <f>CONCATENATE(VLOOKUP($B489,DrahtB!$B$8:$C$115,2,FALSE),O489)</f>
        <v>R20I</v>
      </c>
      <c r="E489" s="3">
        <f t="shared" si="23"/>
        <v>0.508</v>
      </c>
      <c r="F489" s="1">
        <v>0.536</v>
      </c>
      <c r="G489" s="1">
        <v>0.042</v>
      </c>
      <c r="H489" s="1">
        <v>0.016</v>
      </c>
      <c r="I489" s="1">
        <v>4400</v>
      </c>
      <c r="J489" s="1">
        <v>3300</v>
      </c>
      <c r="K489" s="1">
        <v>437</v>
      </c>
      <c r="L489" s="1">
        <v>0.7</v>
      </c>
      <c r="O489" s="1" t="s">
        <v>38</v>
      </c>
    </row>
    <row r="490" spans="1:15" ht="13.5">
      <c r="A490" s="1" t="str">
        <f t="shared" si="24"/>
        <v>D00475G2B</v>
      </c>
      <c r="B490" s="3">
        <v>0.475</v>
      </c>
      <c r="C490" s="1" t="str">
        <f t="shared" si="25"/>
        <v>G2B</v>
      </c>
      <c r="D490" s="1" t="str">
        <f>CONCATENATE(VLOOKUP($B490,DrahtB!$B$8:$C$115,2,FALSE),O490)</f>
        <v>R40I</v>
      </c>
      <c r="E490" s="3">
        <f t="shared" si="23"/>
        <v>0.537</v>
      </c>
      <c r="F490" s="1">
        <v>0.565</v>
      </c>
      <c r="G490" s="1">
        <v>0.045</v>
      </c>
      <c r="H490" s="1">
        <v>0.017</v>
      </c>
      <c r="I490" s="1">
        <v>4600</v>
      </c>
      <c r="J490" s="1">
        <v>3500</v>
      </c>
      <c r="K490" s="1">
        <v>392</v>
      </c>
      <c r="L490" s="1">
        <v>0.6</v>
      </c>
      <c r="O490" s="1" t="s">
        <v>38</v>
      </c>
    </row>
    <row r="491" spans="1:15" ht="13.5">
      <c r="A491" s="1" t="str">
        <f t="shared" si="24"/>
        <v>D00500G2B</v>
      </c>
      <c r="B491" s="3">
        <v>0.5</v>
      </c>
      <c r="C491" s="1" t="str">
        <f t="shared" si="25"/>
        <v>G2B</v>
      </c>
      <c r="D491" s="1" t="str">
        <f>CONCATENATE(VLOOKUP($B491,DrahtB!$B$8:$C$115,2,FALSE),O491)</f>
        <v>R20I</v>
      </c>
      <c r="E491" s="3">
        <f t="shared" si="23"/>
        <v>0.562</v>
      </c>
      <c r="F491" s="1">
        <v>0.59</v>
      </c>
      <c r="G491" s="1">
        <v>0.045</v>
      </c>
      <c r="H491" s="1">
        <v>0.017</v>
      </c>
      <c r="I491" s="1">
        <v>4600</v>
      </c>
      <c r="J491" s="1">
        <v>3500</v>
      </c>
      <c r="K491" s="1">
        <v>358</v>
      </c>
      <c r="L491" s="1">
        <v>0.6</v>
      </c>
      <c r="O491" s="1" t="s">
        <v>38</v>
      </c>
    </row>
    <row r="492" spans="1:15" ht="13.5">
      <c r="A492" s="1" t="str">
        <f t="shared" si="24"/>
        <v>D00530G2B</v>
      </c>
      <c r="B492" s="3">
        <v>0.53</v>
      </c>
      <c r="C492" s="1" t="str">
        <f t="shared" si="25"/>
        <v>G2B</v>
      </c>
      <c r="D492" s="1" t="str">
        <f>CONCATENATE(VLOOKUP($B492,DrahtB!$B$8:$C$115,2,FALSE),O492)</f>
        <v>R40I</v>
      </c>
      <c r="E492" s="3">
        <f t="shared" si="23"/>
        <v>0.5940000000000001</v>
      </c>
      <c r="F492" s="1">
        <v>0.624</v>
      </c>
      <c r="G492" s="1">
        <v>0.047</v>
      </c>
      <c r="H492" s="1">
        <v>0.017</v>
      </c>
      <c r="I492" s="1">
        <v>4600</v>
      </c>
      <c r="J492" s="1">
        <v>3500</v>
      </c>
      <c r="O492" s="1" t="s">
        <v>38</v>
      </c>
    </row>
    <row r="493" spans="1:15" ht="13.5">
      <c r="A493" s="1" t="str">
        <f t="shared" si="24"/>
        <v>D00560G2B</v>
      </c>
      <c r="B493" s="3">
        <v>0.56</v>
      </c>
      <c r="C493" s="1" t="str">
        <f t="shared" si="25"/>
        <v>G2B</v>
      </c>
      <c r="D493" s="1" t="str">
        <f>CONCATENATE(VLOOKUP($B493,DrahtB!$B$8:$C$115,2,FALSE),O493)</f>
        <v>R20I</v>
      </c>
      <c r="E493" s="3">
        <f t="shared" si="23"/>
        <v>0.6240000000000001</v>
      </c>
      <c r="F493" s="1">
        <v>0.654</v>
      </c>
      <c r="G493" s="1">
        <v>0.047</v>
      </c>
      <c r="H493" s="1">
        <v>0.017</v>
      </c>
      <c r="I493" s="1">
        <v>4600</v>
      </c>
      <c r="J493" s="1">
        <v>3500</v>
      </c>
      <c r="O493" s="1" t="s">
        <v>38</v>
      </c>
    </row>
    <row r="494" spans="1:15" ht="13.5">
      <c r="A494" s="1" t="str">
        <f t="shared" si="24"/>
        <v>D00600G2B</v>
      </c>
      <c r="B494" s="3">
        <v>0.6</v>
      </c>
      <c r="C494" s="1" t="str">
        <f t="shared" si="25"/>
        <v>G2B</v>
      </c>
      <c r="D494" s="1" t="str">
        <f>CONCATENATE(VLOOKUP($B494,DrahtB!$B$8:$C$115,2,FALSE),O494)</f>
        <v>R40I</v>
      </c>
      <c r="E494" s="3">
        <f t="shared" si="23"/>
        <v>0.668</v>
      </c>
      <c r="F494" s="1">
        <v>0.699</v>
      </c>
      <c r="G494" s="1">
        <v>0.05</v>
      </c>
      <c r="H494" s="1">
        <v>0.018</v>
      </c>
      <c r="I494" s="1">
        <v>4800</v>
      </c>
      <c r="J494" s="1">
        <v>3600</v>
      </c>
      <c r="O494" s="1" t="s">
        <v>38</v>
      </c>
    </row>
    <row r="495" spans="1:15" ht="13.5">
      <c r="A495" s="1" t="str">
        <f t="shared" si="24"/>
        <v>D00630G2B</v>
      </c>
      <c r="B495" s="3">
        <v>0.63</v>
      </c>
      <c r="C495" s="1" t="str">
        <f t="shared" si="25"/>
        <v>G2B</v>
      </c>
      <c r="D495" s="1" t="str">
        <f>CONCATENATE(VLOOKUP($B495,DrahtB!$B$8:$C$115,2,FALSE),O495)</f>
        <v>R20I</v>
      </c>
      <c r="E495" s="3">
        <f t="shared" si="23"/>
        <v>0.6980000000000001</v>
      </c>
      <c r="F495" s="1">
        <v>0.729</v>
      </c>
      <c r="G495" s="1">
        <v>0.05</v>
      </c>
      <c r="H495" s="1">
        <v>0.018</v>
      </c>
      <c r="I495" s="1">
        <v>4800</v>
      </c>
      <c r="J495" s="1">
        <v>3600</v>
      </c>
      <c r="O495" s="1" t="s">
        <v>38</v>
      </c>
    </row>
    <row r="496" spans="1:15" ht="13.5">
      <c r="A496" s="1" t="str">
        <f t="shared" si="24"/>
        <v>D00670G2B</v>
      </c>
      <c r="B496" s="3">
        <v>0.67</v>
      </c>
      <c r="C496" s="1" t="str">
        <f t="shared" si="25"/>
        <v>G2B</v>
      </c>
      <c r="D496" s="1" t="str">
        <f>CONCATENATE(VLOOKUP($B496,DrahtB!$B$8:$C$115,2,FALSE),O496)</f>
        <v>R40I</v>
      </c>
      <c r="E496" s="3">
        <f t="shared" si="23"/>
        <v>0.7420000000000001</v>
      </c>
      <c r="F496" s="1">
        <v>0.775</v>
      </c>
      <c r="G496" s="1">
        <v>0.053</v>
      </c>
      <c r="H496" s="1">
        <v>0.019</v>
      </c>
      <c r="I496" s="1">
        <v>4800</v>
      </c>
      <c r="J496" s="1">
        <v>3600</v>
      </c>
      <c r="O496" s="1" t="s">
        <v>38</v>
      </c>
    </row>
    <row r="497" spans="1:15" ht="13.5">
      <c r="A497" s="1" t="str">
        <f t="shared" si="24"/>
        <v>D00710G2B</v>
      </c>
      <c r="B497" s="3">
        <v>0.71</v>
      </c>
      <c r="C497" s="1" t="str">
        <f t="shared" si="25"/>
        <v>G2B</v>
      </c>
      <c r="D497" s="1" t="str">
        <f>CONCATENATE(VLOOKUP($B497,DrahtB!$B$8:$C$115,2,FALSE),O497)</f>
        <v>R20I</v>
      </c>
      <c r="E497" s="3">
        <f t="shared" si="23"/>
        <v>0.782</v>
      </c>
      <c r="F497" s="1">
        <v>0.815</v>
      </c>
      <c r="G497" s="1">
        <v>0.053</v>
      </c>
      <c r="H497" s="1">
        <v>0.019</v>
      </c>
      <c r="I497" s="1">
        <v>4800</v>
      </c>
      <c r="J497" s="1">
        <v>3600</v>
      </c>
      <c r="O497" s="1" t="s">
        <v>38</v>
      </c>
    </row>
    <row r="498" spans="1:15" ht="13.5">
      <c r="A498" s="1" t="str">
        <f t="shared" si="24"/>
        <v>D00750G2B</v>
      </c>
      <c r="B498" s="3">
        <v>0.75</v>
      </c>
      <c r="C498" s="1" t="str">
        <f t="shared" si="25"/>
        <v>G2B</v>
      </c>
      <c r="D498" s="1" t="str">
        <f>CONCATENATE(VLOOKUP($B498,DrahtB!$B$8:$C$115,2,FALSE),O498)</f>
        <v>R40I</v>
      </c>
      <c r="E498" s="3">
        <f t="shared" si="23"/>
        <v>0.8260000000000001</v>
      </c>
      <c r="F498" s="1">
        <v>0.861</v>
      </c>
      <c r="G498" s="1">
        <v>0.056</v>
      </c>
      <c r="H498" s="1">
        <v>0.02</v>
      </c>
      <c r="I498" s="1">
        <v>4900</v>
      </c>
      <c r="J498" s="1">
        <v>3700</v>
      </c>
      <c r="O498" s="1" t="s">
        <v>38</v>
      </c>
    </row>
    <row r="499" spans="1:15" ht="13.5">
      <c r="A499" s="1" t="str">
        <f t="shared" si="24"/>
        <v>D00800G2B</v>
      </c>
      <c r="B499" s="3">
        <v>0.8</v>
      </c>
      <c r="C499" s="1" t="str">
        <f t="shared" si="25"/>
        <v>G2B</v>
      </c>
      <c r="D499" s="1" t="str">
        <f>CONCATENATE(VLOOKUP($B499,DrahtB!$B$8:$C$115,2,FALSE),O499)</f>
        <v>R20I</v>
      </c>
      <c r="E499" s="3">
        <f t="shared" si="23"/>
        <v>0.8760000000000001</v>
      </c>
      <c r="F499" s="1">
        <v>0.911</v>
      </c>
      <c r="G499" s="1">
        <v>0.056</v>
      </c>
      <c r="H499" s="1">
        <v>0.02</v>
      </c>
      <c r="I499" s="1">
        <v>4900</v>
      </c>
      <c r="J499" s="1">
        <v>3700</v>
      </c>
      <c r="O499" s="1" t="s">
        <v>38</v>
      </c>
    </row>
    <row r="500" spans="1:15" ht="13.5">
      <c r="A500" s="1" t="str">
        <f t="shared" si="24"/>
        <v>D00850G2B</v>
      </c>
      <c r="B500" s="3">
        <v>0.85</v>
      </c>
      <c r="C500" s="1" t="str">
        <f t="shared" si="25"/>
        <v>G2B</v>
      </c>
      <c r="D500" s="1" t="str">
        <f>CONCATENATE(VLOOKUP($B500,DrahtB!$B$8:$C$115,2,FALSE),O500)</f>
        <v>R40I</v>
      </c>
      <c r="E500" s="3">
        <f t="shared" si="23"/>
        <v>0.9299999999999999</v>
      </c>
      <c r="F500" s="1">
        <v>0.967</v>
      </c>
      <c r="G500" s="1">
        <v>0.06</v>
      </c>
      <c r="H500" s="1">
        <v>0.02</v>
      </c>
      <c r="I500" s="1">
        <v>5000</v>
      </c>
      <c r="J500" s="1">
        <v>3800</v>
      </c>
      <c r="O500" s="1" t="s">
        <v>38</v>
      </c>
    </row>
    <row r="501" spans="1:15" ht="13.5">
      <c r="A501" s="1" t="str">
        <f t="shared" si="24"/>
        <v>D00900G2B</v>
      </c>
      <c r="B501" s="3">
        <v>0.9</v>
      </c>
      <c r="C501" s="1" t="str">
        <f t="shared" si="25"/>
        <v>G2B</v>
      </c>
      <c r="D501" s="1" t="str">
        <f>CONCATENATE(VLOOKUP($B501,DrahtB!$B$8:$C$115,2,FALSE),O501)</f>
        <v>R20I</v>
      </c>
      <c r="E501" s="3">
        <f t="shared" si="23"/>
        <v>0.98</v>
      </c>
      <c r="F501" s="1">
        <v>1.017</v>
      </c>
      <c r="G501" s="1">
        <v>0.06</v>
      </c>
      <c r="H501" s="1">
        <v>0.02</v>
      </c>
      <c r="I501" s="1">
        <v>5000</v>
      </c>
      <c r="J501" s="1">
        <v>3800</v>
      </c>
      <c r="O501" s="1" t="s">
        <v>38</v>
      </c>
    </row>
    <row r="502" spans="1:15" ht="13.5">
      <c r="A502" s="1" t="str">
        <f t="shared" si="24"/>
        <v>D00950G2B</v>
      </c>
      <c r="B502" s="3">
        <v>0.95</v>
      </c>
      <c r="C502" s="1" t="str">
        <f t="shared" si="25"/>
        <v>G2B</v>
      </c>
      <c r="D502" s="1" t="str">
        <f>CONCATENATE(VLOOKUP($B502,DrahtB!$B$8:$C$115,2,FALSE),O502)</f>
        <v>R40I</v>
      </c>
      <c r="E502" s="3">
        <f t="shared" si="23"/>
        <v>1.0339999999999998</v>
      </c>
      <c r="F502" s="1">
        <v>1.073</v>
      </c>
      <c r="G502" s="1">
        <v>0.063</v>
      </c>
      <c r="H502" s="1">
        <v>0.021</v>
      </c>
      <c r="I502" s="1">
        <v>5000</v>
      </c>
      <c r="J502" s="1">
        <v>3800</v>
      </c>
      <c r="O502" s="1" t="s">
        <v>38</v>
      </c>
    </row>
    <row r="503" spans="1:15" ht="13.5">
      <c r="A503" s="1" t="str">
        <f t="shared" si="24"/>
        <v>D01000G2B</v>
      </c>
      <c r="B503" s="3">
        <v>1</v>
      </c>
      <c r="C503" s="1" t="str">
        <f t="shared" si="25"/>
        <v>G2B</v>
      </c>
      <c r="D503" s="1" t="str">
        <f>CONCATENATE(VLOOKUP($B503,DrahtB!$B$8:$C$115,2,FALSE),O503)</f>
        <v>R20I</v>
      </c>
      <c r="E503" s="3">
        <f t="shared" si="23"/>
        <v>1.0839999999999999</v>
      </c>
      <c r="F503" s="1">
        <v>1.123</v>
      </c>
      <c r="G503" s="1">
        <v>0.063</v>
      </c>
      <c r="H503" s="1">
        <v>0.021</v>
      </c>
      <c r="I503" s="1">
        <v>5000</v>
      </c>
      <c r="J503" s="1">
        <v>3800</v>
      </c>
      <c r="O503" s="1" t="s">
        <v>38</v>
      </c>
    </row>
    <row r="504" spans="1:15" ht="13.5">
      <c r="A504" s="1" t="str">
        <f t="shared" si="24"/>
        <v>D01060G2B</v>
      </c>
      <c r="B504" s="3">
        <v>1.06</v>
      </c>
      <c r="C504" s="1" t="str">
        <f t="shared" si="25"/>
        <v>G2B</v>
      </c>
      <c r="D504" s="1" t="str">
        <f>CONCATENATE(VLOOKUP($B504,DrahtB!$B$8:$C$115,2,FALSE),O504)</f>
        <v>R40I</v>
      </c>
      <c r="E504" s="3">
        <f t="shared" si="23"/>
        <v>1.147</v>
      </c>
      <c r="F504" s="1">
        <v>1.187</v>
      </c>
      <c r="G504" s="1">
        <v>0.065</v>
      </c>
      <c r="H504" s="1">
        <v>0.022</v>
      </c>
      <c r="I504" s="1">
        <v>5000</v>
      </c>
      <c r="J504" s="1">
        <v>3800</v>
      </c>
      <c r="O504" s="1" t="s">
        <v>38</v>
      </c>
    </row>
    <row r="505" spans="1:15" ht="13.5">
      <c r="A505" s="1" t="str">
        <f t="shared" si="24"/>
        <v>D01120G2B</v>
      </c>
      <c r="B505" s="3">
        <v>1.12</v>
      </c>
      <c r="C505" s="1" t="str">
        <f t="shared" si="25"/>
        <v>G2B</v>
      </c>
      <c r="D505" s="1" t="str">
        <f>CONCATENATE(VLOOKUP($B505,DrahtB!$B$8:$C$115,2,FALSE),O505)</f>
        <v>R20I</v>
      </c>
      <c r="E505" s="3">
        <f t="shared" si="23"/>
        <v>1.207</v>
      </c>
      <c r="F505" s="1">
        <v>1.247</v>
      </c>
      <c r="G505" s="1">
        <v>0.065</v>
      </c>
      <c r="H505" s="1">
        <v>0.022</v>
      </c>
      <c r="I505" s="1">
        <v>5000</v>
      </c>
      <c r="J505" s="1">
        <v>3800</v>
      </c>
      <c r="O505" s="1" t="s">
        <v>38</v>
      </c>
    </row>
    <row r="506" spans="1:15" ht="13.5">
      <c r="A506" s="1" t="str">
        <f t="shared" si="24"/>
        <v>D01180G2B</v>
      </c>
      <c r="B506" s="3">
        <v>1.18</v>
      </c>
      <c r="C506" s="1" t="str">
        <f t="shared" si="25"/>
        <v>G2B</v>
      </c>
      <c r="D506" s="1" t="str">
        <f>CONCATENATE(VLOOKUP($B506,DrahtB!$B$8:$C$115,2,FALSE),O506)</f>
        <v>R40I</v>
      </c>
      <c r="E506" s="3">
        <f t="shared" si="23"/>
        <v>1.269</v>
      </c>
      <c r="F506" s="1">
        <v>1.309</v>
      </c>
      <c r="G506" s="1">
        <v>0.067</v>
      </c>
      <c r="H506" s="1">
        <v>0.022</v>
      </c>
      <c r="I506" s="1">
        <v>5000</v>
      </c>
      <c r="J506" s="1">
        <v>3800</v>
      </c>
      <c r="O506" s="1" t="s">
        <v>38</v>
      </c>
    </row>
    <row r="507" spans="1:15" ht="13.5">
      <c r="A507" s="1" t="str">
        <f t="shared" si="24"/>
        <v>D01250G2B</v>
      </c>
      <c r="B507" s="3">
        <v>1.25</v>
      </c>
      <c r="C507" s="1" t="str">
        <f t="shared" si="25"/>
        <v>G2B</v>
      </c>
      <c r="D507" s="1" t="str">
        <f>CONCATENATE(VLOOKUP($B507,DrahtB!$B$8:$C$115,2,FALSE),O507)</f>
        <v>R20I</v>
      </c>
      <c r="E507" s="3">
        <f t="shared" si="23"/>
        <v>1.339</v>
      </c>
      <c r="F507" s="1">
        <v>1.379</v>
      </c>
      <c r="G507" s="1">
        <v>0.067</v>
      </c>
      <c r="H507" s="1">
        <v>0.022</v>
      </c>
      <c r="I507" s="1">
        <v>5000</v>
      </c>
      <c r="J507" s="1">
        <v>3800</v>
      </c>
      <c r="O507" s="1" t="s">
        <v>38</v>
      </c>
    </row>
    <row r="508" spans="1:15" ht="13.5">
      <c r="A508" s="1" t="str">
        <f t="shared" si="24"/>
        <v>D01320G2B</v>
      </c>
      <c r="B508" s="3">
        <v>1.32</v>
      </c>
      <c r="C508" s="1" t="str">
        <f t="shared" si="25"/>
        <v>G2B</v>
      </c>
      <c r="D508" s="1" t="str">
        <f>CONCATENATE(VLOOKUP($B508,DrahtB!$B$8:$C$115,2,FALSE),O508)</f>
        <v>R40I</v>
      </c>
      <c r="E508" s="3">
        <f t="shared" si="23"/>
        <v>1.619</v>
      </c>
      <c r="F508" s="1">
        <v>1.453</v>
      </c>
      <c r="G508" s="1">
        <v>0.069</v>
      </c>
      <c r="H508" s="1">
        <v>0.23</v>
      </c>
      <c r="I508" s="1">
        <v>5000</v>
      </c>
      <c r="J508" s="1">
        <v>3800</v>
      </c>
      <c r="O508" s="1" t="s">
        <v>38</v>
      </c>
    </row>
    <row r="509" spans="1:15" ht="13.5">
      <c r="A509" s="1" t="str">
        <f t="shared" si="24"/>
        <v>D01400G2B</v>
      </c>
      <c r="B509" s="3">
        <v>1.4</v>
      </c>
      <c r="C509" s="1" t="str">
        <f t="shared" si="25"/>
        <v>G2B</v>
      </c>
      <c r="D509" s="1" t="str">
        <f>CONCATENATE(VLOOKUP($B509,DrahtB!$B$8:$C$115,2,FALSE),O509)</f>
        <v>R20I</v>
      </c>
      <c r="E509" s="3">
        <f t="shared" si="23"/>
        <v>1.6989999999999998</v>
      </c>
      <c r="F509" s="1">
        <v>1.533</v>
      </c>
      <c r="G509" s="1">
        <v>0.069</v>
      </c>
      <c r="H509" s="1">
        <v>0.23</v>
      </c>
      <c r="I509" s="1">
        <v>5000</v>
      </c>
      <c r="J509" s="1">
        <v>3800</v>
      </c>
      <c r="O509" s="1" t="s">
        <v>38</v>
      </c>
    </row>
    <row r="510" spans="1:15" ht="13.5">
      <c r="A510" s="1" t="str">
        <f t="shared" si="24"/>
        <v>D01500G2B</v>
      </c>
      <c r="B510" s="3">
        <v>1.5</v>
      </c>
      <c r="C510" s="1" t="str">
        <f t="shared" si="25"/>
        <v>G2B</v>
      </c>
      <c r="D510" s="1" t="str">
        <f>CONCATENATE(VLOOKUP($B510,DrahtB!$B$8:$C$115,2,FALSE),O510)</f>
        <v>R40I</v>
      </c>
      <c r="E510" s="3">
        <f t="shared" si="23"/>
        <v>1.801</v>
      </c>
      <c r="F510" s="1">
        <v>1.638</v>
      </c>
      <c r="G510" s="1">
        <v>0.071</v>
      </c>
      <c r="H510" s="1">
        <v>0.23</v>
      </c>
      <c r="I510" s="1">
        <v>5000</v>
      </c>
      <c r="J510" s="1">
        <v>3800</v>
      </c>
      <c r="O510" s="1" t="s">
        <v>38</v>
      </c>
    </row>
    <row r="511" spans="1:15" ht="13.5">
      <c r="A511" s="1" t="str">
        <f t="shared" si="24"/>
        <v>D01600G2B</v>
      </c>
      <c r="B511" s="3">
        <v>1.6</v>
      </c>
      <c r="C511" s="1" t="str">
        <f t="shared" si="25"/>
        <v>G2B</v>
      </c>
      <c r="D511" s="1" t="str">
        <f>CONCATENATE(VLOOKUP($B511,DrahtB!$B$8:$C$115,2,FALSE),O511)</f>
        <v>R20I</v>
      </c>
      <c r="E511" s="3">
        <f t="shared" si="23"/>
        <v>1.901</v>
      </c>
      <c r="F511" s="1">
        <v>1.738</v>
      </c>
      <c r="G511" s="1">
        <v>0.071</v>
      </c>
      <c r="H511" s="1">
        <v>0.23</v>
      </c>
      <c r="I511" s="1">
        <v>5000</v>
      </c>
      <c r="J511" s="1">
        <v>3800</v>
      </c>
      <c r="O511" s="1" t="s">
        <v>38</v>
      </c>
    </row>
    <row r="512" spans="1:15" ht="13.5">
      <c r="A512" s="1" t="str">
        <f t="shared" si="24"/>
        <v>D01700G2B</v>
      </c>
      <c r="B512" s="3">
        <v>1.7</v>
      </c>
      <c r="C512" s="1" t="str">
        <f t="shared" si="25"/>
        <v>G2B</v>
      </c>
      <c r="D512" s="1" t="str">
        <f>CONCATENATE(VLOOKUP($B512,DrahtB!$B$8:$C$115,2,FALSE),O512)</f>
        <v>R40I</v>
      </c>
      <c r="E512" s="3">
        <f t="shared" si="23"/>
        <v>2.013</v>
      </c>
      <c r="F512" s="1">
        <v>1.842</v>
      </c>
      <c r="G512" s="1">
        <v>0.073</v>
      </c>
      <c r="H512" s="1">
        <v>0.24</v>
      </c>
      <c r="I512" s="1">
        <v>5000</v>
      </c>
      <c r="J512" s="1">
        <v>3800</v>
      </c>
      <c r="O512" s="1" t="s">
        <v>38</v>
      </c>
    </row>
    <row r="513" spans="1:15" ht="13.5">
      <c r="A513" s="1" t="str">
        <f t="shared" si="24"/>
        <v>D01800G2B</v>
      </c>
      <c r="B513" s="3">
        <v>1.8</v>
      </c>
      <c r="C513" s="1" t="str">
        <f t="shared" si="25"/>
        <v>G2B</v>
      </c>
      <c r="D513" s="1" t="str">
        <f>CONCATENATE(VLOOKUP($B513,DrahtB!$B$8:$C$115,2,FALSE),O513)</f>
        <v>R20I</v>
      </c>
      <c r="E513" s="3">
        <f t="shared" si="23"/>
        <v>2.113</v>
      </c>
      <c r="F513" s="1">
        <v>1.942</v>
      </c>
      <c r="G513" s="1">
        <v>0.073</v>
      </c>
      <c r="H513" s="1">
        <v>0.24</v>
      </c>
      <c r="I513" s="1">
        <v>5000</v>
      </c>
      <c r="J513" s="1">
        <v>3800</v>
      </c>
      <c r="O513" s="1" t="s">
        <v>38</v>
      </c>
    </row>
    <row r="514" spans="1:15" ht="13.5">
      <c r="A514" s="1" t="str">
        <f t="shared" si="24"/>
        <v>D01900G2B</v>
      </c>
      <c r="B514" s="3">
        <v>1.9</v>
      </c>
      <c r="C514" s="1" t="str">
        <f t="shared" si="25"/>
        <v>G2B</v>
      </c>
      <c r="D514" s="1" t="str">
        <f>CONCATENATE(VLOOKUP($B514,DrahtB!$B$8:$C$115,2,FALSE),O514)</f>
        <v>R40I</v>
      </c>
      <c r="E514" s="3">
        <f t="shared" si="23"/>
        <v>2.2249999999999996</v>
      </c>
      <c r="F514" s="1">
        <v>2.046</v>
      </c>
      <c r="G514" s="1">
        <v>0.075</v>
      </c>
      <c r="H514" s="1">
        <v>0.25</v>
      </c>
      <c r="I514" s="1">
        <v>5000</v>
      </c>
      <c r="J514" s="1">
        <v>3800</v>
      </c>
      <c r="O514" s="1" t="s">
        <v>38</v>
      </c>
    </row>
    <row r="515" spans="1:15" ht="13.5">
      <c r="A515" s="1" t="str">
        <f t="shared" si="24"/>
        <v>D02000G2B</v>
      </c>
      <c r="B515" s="3">
        <v>2</v>
      </c>
      <c r="C515" s="1" t="str">
        <f t="shared" si="25"/>
        <v>G2B</v>
      </c>
      <c r="D515" s="1" t="str">
        <f>CONCATENATE(VLOOKUP($B515,DrahtB!$B$8:$C$115,2,FALSE),O515)</f>
        <v>R20I</v>
      </c>
      <c r="E515" s="3">
        <f t="shared" si="23"/>
        <v>2.325</v>
      </c>
      <c r="F515" s="1">
        <v>2.146</v>
      </c>
      <c r="G515" s="1">
        <v>0.075</v>
      </c>
      <c r="H515" s="1">
        <v>0.25</v>
      </c>
      <c r="I515" s="1">
        <v>5000</v>
      </c>
      <c r="J515" s="1">
        <v>3800</v>
      </c>
      <c r="O515" s="1" t="s">
        <v>38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D30"/>
  <sheetViews>
    <sheetView tabSelected="1" workbookViewId="0" topLeftCell="A1">
      <selection activeCell="A28" sqref="A28"/>
    </sheetView>
  </sheetViews>
  <sheetFormatPr defaultColWidth="11.421875" defaultRowHeight="12.75"/>
  <cols>
    <col min="1" max="3" width="11.57421875" style="1" customWidth="1"/>
    <col min="4" max="4" width="51.421875" style="1" bestFit="1" customWidth="1"/>
    <col min="5" max="16384" width="11.57421875" style="1" customWidth="1"/>
  </cols>
  <sheetData>
    <row r="1" ht="13.5">
      <c r="A1" s="1" t="s">
        <v>65</v>
      </c>
    </row>
    <row r="2" spans="1:4" ht="13.5">
      <c r="A2" s="1" t="s">
        <v>52</v>
      </c>
      <c r="B2" s="1">
        <v>50</v>
      </c>
      <c r="C2" s="1" t="s">
        <v>13</v>
      </c>
      <c r="D2" s="1" t="str">
        <f>Formeltext(B2)</f>
        <v>Eingabefeld</v>
      </c>
    </row>
    <row r="3" spans="1:4" ht="13.5">
      <c r="A3" s="1" t="s">
        <v>47</v>
      </c>
      <c r="B3" s="1">
        <v>44.7</v>
      </c>
      <c r="C3" s="1" t="s">
        <v>13</v>
      </c>
      <c r="D3" s="1" t="str">
        <f>Formeltext(B3)</f>
        <v>Eingabefeld</v>
      </c>
    </row>
    <row r="4" spans="1:4" ht="13.5">
      <c r="A4" s="1" t="s">
        <v>48</v>
      </c>
      <c r="B4" s="1">
        <v>22.4</v>
      </c>
      <c r="C4" s="1" t="s">
        <v>13</v>
      </c>
      <c r="D4" s="1" t="str">
        <f>Formeltext(B4)</f>
        <v>Eingabefeld</v>
      </c>
    </row>
    <row r="5" ht="13.5">
      <c r="D5" s="1">
        <f>Formeltext(B5)</f>
      </c>
    </row>
    <row r="6" ht="13.5">
      <c r="A6" s="1" t="s">
        <v>66</v>
      </c>
    </row>
    <row r="7" spans="1:4" ht="13.5">
      <c r="A7" s="1" t="s">
        <v>49</v>
      </c>
      <c r="B7" s="1">
        <v>27</v>
      </c>
      <c r="C7" s="1" t="s">
        <v>13</v>
      </c>
      <c r="D7" s="1" t="str">
        <f>Formeltext(B7)</f>
        <v>Eingabefeld</v>
      </c>
    </row>
    <row r="8" spans="1:4" ht="13.5">
      <c r="A8" s="1" t="s">
        <v>50</v>
      </c>
      <c r="B8" s="1">
        <v>3</v>
      </c>
      <c r="C8" s="1" t="s">
        <v>13</v>
      </c>
      <c r="D8" s="1" t="str">
        <f>Formeltext(B8)</f>
        <v>Eingabefeld</v>
      </c>
    </row>
    <row r="9" spans="1:4" ht="13.5">
      <c r="A9" s="1" t="s">
        <v>51</v>
      </c>
      <c r="B9" s="1">
        <v>8</v>
      </c>
      <c r="C9" s="1" t="s">
        <v>13</v>
      </c>
      <c r="D9" s="1" t="str">
        <f>Formeltext(B9)</f>
        <v>Eingabefeld</v>
      </c>
    </row>
    <row r="11" ht="13.5">
      <c r="A11" s="1" t="s">
        <v>67</v>
      </c>
    </row>
    <row r="12" spans="1:4" ht="13.5">
      <c r="A12" s="1" t="s">
        <v>53</v>
      </c>
      <c r="B12" s="1">
        <f>_hb-_hi-_hg</f>
        <v>16</v>
      </c>
      <c r="C12" s="1" t="s">
        <v>13</v>
      </c>
      <c r="D12" s="1" t="str">
        <f>Formeltext(B12)</f>
        <v>=_hb-_hi-_hg</v>
      </c>
    </row>
    <row r="13" spans="1:4" ht="13.5">
      <c r="A13" s="1" t="s">
        <v>54</v>
      </c>
      <c r="B13" s="1">
        <f>(_dd/2)-(_dc/2)</f>
        <v>11.150000000000002</v>
      </c>
      <c r="C13" s="1" t="s">
        <v>13</v>
      </c>
      <c r="D13" s="1" t="str">
        <f>Formeltext(B13)</f>
        <v>=(_dd/2)-(_dc/2)</v>
      </c>
    </row>
    <row r="15" spans="1:4" ht="13.5">
      <c r="A15" s="1" t="s">
        <v>68</v>
      </c>
      <c r="D15" s="1">
        <f>Formeltext(B15)</f>
      </c>
    </row>
    <row r="16" spans="1:4" ht="13.5">
      <c r="A16" s="1" t="s">
        <v>57</v>
      </c>
      <c r="B16" s="1" t="s">
        <v>42</v>
      </c>
      <c r="D16" s="1" t="str">
        <f>Formeltext(B16)</f>
        <v>Eingabefeld</v>
      </c>
    </row>
    <row r="17" spans="1:4" ht="13.5">
      <c r="A17" s="1" t="s">
        <v>62</v>
      </c>
      <c r="B17" s="1" t="s">
        <v>23</v>
      </c>
      <c r="D17" s="1" t="str">
        <f>Formeltext(B17)</f>
        <v>Eingabefeld</v>
      </c>
    </row>
    <row r="18" spans="1:4" ht="13.5">
      <c r="A18" s="1" t="s">
        <v>58</v>
      </c>
      <c r="B18" s="1">
        <f>VLOOKUP(_dnom,_DrahtB,7,FALSE)</f>
        <v>0.3482</v>
      </c>
      <c r="C18" s="1" t="s">
        <v>14</v>
      </c>
      <c r="D18" s="1" t="str">
        <f>Formeltext(B18)</f>
        <v>=SVERWEIS(_dnom;_DrahtB;7;FALSCH)</v>
      </c>
    </row>
    <row r="19" spans="1:4" ht="13.5">
      <c r="A19" s="1" t="s">
        <v>63</v>
      </c>
      <c r="B19" s="1">
        <f>VLOOKUP(CONCATENATE(_dnom,_iso),_DrahtL,6,FALSE)</f>
        <v>0.281</v>
      </c>
      <c r="C19" s="1" t="s">
        <v>13</v>
      </c>
      <c r="D19" s="1" t="str">
        <f>Formeltext(B19)</f>
        <v>=SVERWEIS(VERKETTEN(_dnom;_iso);_DrahtL;6;FALSCH)</v>
      </c>
    </row>
    <row r="21" ht="13.5">
      <c r="A21" s="1" t="s">
        <v>69</v>
      </c>
    </row>
    <row r="22" spans="1:4" ht="13.5">
      <c r="A22" s="1" t="s">
        <v>56</v>
      </c>
      <c r="B22" s="1">
        <v>88.6</v>
      </c>
      <c r="C22" s="1" t="s">
        <v>46</v>
      </c>
      <c r="D22" s="1" t="str">
        <f>Formeltext(B22)</f>
        <v>Eingabefeld</v>
      </c>
    </row>
    <row r="23" spans="1:4" ht="13.5">
      <c r="A23" s="1" t="s">
        <v>55</v>
      </c>
      <c r="B23" s="1">
        <f>(_dc+_dd)/2*PI()</f>
        <v>105.40043352793755</v>
      </c>
      <c r="C23" s="1" t="s">
        <v>13</v>
      </c>
      <c r="D23" s="1" t="str">
        <f>Formeltext(B23)</f>
        <v>=(_dc+_dd)/2*PI()</v>
      </c>
    </row>
    <row r="24" spans="1:4" ht="13.5">
      <c r="A24" s="1" t="s">
        <v>59</v>
      </c>
      <c r="B24" s="1">
        <f>(_rtot/_Rnom)*1000</f>
        <v>254451.46467547384</v>
      </c>
      <c r="C24" s="1" t="s">
        <v>13</v>
      </c>
      <c r="D24" s="1" t="str">
        <f>Formeltext(B24)</f>
        <v>=(_rtot/_Rnom)*1000</v>
      </c>
    </row>
    <row r="25" spans="1:4" ht="13.5">
      <c r="A25" s="1" t="s">
        <v>60</v>
      </c>
      <c r="B25" s="1">
        <f>INT(_ltot/_lavr)</f>
        <v>2414</v>
      </c>
      <c r="D25" s="1" t="str">
        <f>Formeltext(B25)</f>
        <v>=GANZZAHL(_ltot/_lavr)</v>
      </c>
    </row>
    <row r="27" ht="13.5">
      <c r="A27" s="1" t="s">
        <v>70</v>
      </c>
    </row>
    <row r="28" spans="1:4" ht="13.5">
      <c r="A28" s="1" t="s">
        <v>61</v>
      </c>
      <c r="B28" s="1">
        <f>INT(_wfh/_damax)</f>
        <v>56</v>
      </c>
      <c r="D28" s="1" t="str">
        <f>Formeltext(B28)</f>
        <v>=GANZZAHL(_wfh/_damax)</v>
      </c>
    </row>
    <row r="29" spans="1:4" ht="13.5">
      <c r="A29" s="1" t="s">
        <v>64</v>
      </c>
      <c r="B29" s="1">
        <f>INT(((_wfd/_damax)-1)*(2/SQRT(3)))+1</f>
        <v>45</v>
      </c>
      <c r="D29" s="1" t="str">
        <f>Formeltext(B29)</f>
        <v>=GANZZAHL(((_wfd/_damax)-1)*(2/WURZEL(3)))+1</v>
      </c>
    </row>
    <row r="30" spans="2:4" ht="13.5">
      <c r="B30" s="1">
        <f>B28*B29</f>
        <v>2520</v>
      </c>
      <c r="D30" s="1" t="str">
        <f>Formeltext(B30)</f>
        <v>=B28*B29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2013-12-04T20:15:26Z</dcterms:created>
  <dcterms:modified xsi:type="dcterms:W3CDTF">2015-01-30T19:45:39Z</dcterms:modified>
  <cp:category/>
  <cp:version/>
  <cp:contentType/>
  <cp:contentStatus/>
</cp:coreProperties>
</file>