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45" windowWidth="18225" windowHeight="1105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12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13" i="1"/>
  <c r="D14" i="1"/>
  <c r="D15" i="1"/>
  <c r="D16" i="1"/>
  <c r="D17" i="1"/>
  <c r="D12" i="1"/>
  <c r="H7" i="1" l="1"/>
  <c r="D7" i="1"/>
  <c r="D2" i="1" l="1"/>
  <c r="C22" i="1" s="1"/>
  <c r="C38" i="1"/>
  <c r="C46" i="1"/>
  <c r="C62" i="1"/>
  <c r="C70" i="1"/>
  <c r="C78" i="1"/>
  <c r="C102" i="1"/>
  <c r="C110" i="1"/>
  <c r="C126" i="1"/>
  <c r="C134" i="1"/>
  <c r="C94" i="1" l="1"/>
  <c r="C30" i="1"/>
  <c r="C118" i="1"/>
  <c r="C86" i="1"/>
  <c r="C54" i="1"/>
  <c r="C13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320" i="1"/>
  <c r="F324" i="1"/>
  <c r="F328" i="1"/>
  <c r="F332" i="1"/>
  <c r="F336" i="1"/>
  <c r="F340" i="1"/>
  <c r="F344" i="1"/>
  <c r="F348" i="1"/>
  <c r="F352" i="1"/>
  <c r="F356" i="1"/>
  <c r="F360" i="1"/>
  <c r="F364" i="1"/>
  <c r="F368" i="1"/>
  <c r="F372" i="1"/>
  <c r="F376" i="1"/>
  <c r="F380" i="1"/>
  <c r="F45" i="1"/>
  <c r="F50" i="1"/>
  <c r="F55" i="1"/>
  <c r="F61" i="1"/>
  <c r="F66" i="1"/>
  <c r="F71" i="1"/>
  <c r="F77" i="1"/>
  <c r="F82" i="1"/>
  <c r="F87" i="1"/>
  <c r="F93" i="1"/>
  <c r="F98" i="1"/>
  <c r="F103" i="1"/>
  <c r="F109" i="1"/>
  <c r="F114" i="1"/>
  <c r="F119" i="1"/>
  <c r="F125" i="1"/>
  <c r="F130" i="1"/>
  <c r="F135" i="1"/>
  <c r="F141" i="1"/>
  <c r="F146" i="1"/>
  <c r="F151" i="1"/>
  <c r="F157" i="1"/>
  <c r="F162" i="1"/>
  <c r="F167" i="1"/>
  <c r="F173" i="1"/>
  <c r="F178" i="1"/>
  <c r="F183" i="1"/>
  <c r="F189" i="1"/>
  <c r="F194" i="1"/>
  <c r="F199" i="1"/>
  <c r="F205" i="1"/>
  <c r="F210" i="1"/>
  <c r="F215" i="1"/>
  <c r="F221" i="1"/>
  <c r="F226" i="1"/>
  <c r="F231" i="1"/>
  <c r="F237" i="1"/>
  <c r="F242" i="1"/>
  <c r="F247" i="1"/>
  <c r="F253" i="1"/>
  <c r="F258" i="1"/>
  <c r="F263" i="1"/>
  <c r="F269" i="1"/>
  <c r="F274" i="1"/>
  <c r="F279" i="1"/>
  <c r="F285" i="1"/>
  <c r="F290" i="1"/>
  <c r="F295" i="1"/>
  <c r="F301" i="1"/>
  <c r="F306" i="1"/>
  <c r="F311" i="1"/>
  <c r="F317" i="1"/>
  <c r="F322" i="1"/>
  <c r="F327" i="1"/>
  <c r="F333" i="1"/>
  <c r="F338" i="1"/>
  <c r="F343" i="1"/>
  <c r="F349" i="1"/>
  <c r="F354" i="1"/>
  <c r="F359" i="1"/>
  <c r="F365" i="1"/>
  <c r="F370" i="1"/>
  <c r="F375" i="1"/>
  <c r="F381" i="1"/>
  <c r="F385" i="1"/>
  <c r="F389" i="1"/>
  <c r="F393" i="1"/>
  <c r="F43" i="1"/>
  <c r="F38" i="1"/>
  <c r="I38" i="1" s="1"/>
  <c r="F42" i="1"/>
  <c r="F28" i="1"/>
  <c r="F32" i="1"/>
  <c r="F13" i="1"/>
  <c r="F17" i="1"/>
  <c r="F21" i="1"/>
  <c r="F12" i="1"/>
  <c r="F46" i="1"/>
  <c r="I46" i="1" s="1"/>
  <c r="F51" i="1"/>
  <c r="F57" i="1"/>
  <c r="F62" i="1"/>
  <c r="I62" i="1" s="1"/>
  <c r="F67" i="1"/>
  <c r="F73" i="1"/>
  <c r="F78" i="1"/>
  <c r="K78" i="1" s="1"/>
  <c r="F83" i="1"/>
  <c r="F89" i="1"/>
  <c r="F94" i="1"/>
  <c r="F99" i="1"/>
  <c r="F105" i="1"/>
  <c r="F110" i="1"/>
  <c r="K110" i="1" s="1"/>
  <c r="F115" i="1"/>
  <c r="F121" i="1"/>
  <c r="F126" i="1"/>
  <c r="K126" i="1" s="1"/>
  <c r="F131" i="1"/>
  <c r="F137" i="1"/>
  <c r="F142" i="1"/>
  <c r="F147" i="1"/>
  <c r="F153" i="1"/>
  <c r="F158" i="1"/>
  <c r="F163" i="1"/>
  <c r="F169" i="1"/>
  <c r="F174" i="1"/>
  <c r="F179" i="1"/>
  <c r="F185" i="1"/>
  <c r="F190" i="1"/>
  <c r="F195" i="1"/>
  <c r="F201" i="1"/>
  <c r="F206" i="1"/>
  <c r="F211" i="1"/>
  <c r="F217" i="1"/>
  <c r="F222" i="1"/>
  <c r="F227" i="1"/>
  <c r="F233" i="1"/>
  <c r="F238" i="1"/>
  <c r="F243" i="1"/>
  <c r="F249" i="1"/>
  <c r="F254" i="1"/>
  <c r="F259" i="1"/>
  <c r="F265" i="1"/>
  <c r="F270" i="1"/>
  <c r="F275" i="1"/>
  <c r="F281" i="1"/>
  <c r="F286" i="1"/>
  <c r="F291" i="1"/>
  <c r="F297" i="1"/>
  <c r="F302" i="1"/>
  <c r="F307" i="1"/>
  <c r="F313" i="1"/>
  <c r="F318" i="1"/>
  <c r="F323" i="1"/>
  <c r="F329" i="1"/>
  <c r="F334" i="1"/>
  <c r="F339" i="1"/>
  <c r="F345" i="1"/>
  <c r="F350" i="1"/>
  <c r="F355" i="1"/>
  <c r="F361" i="1"/>
  <c r="F366" i="1"/>
  <c r="F371" i="1"/>
  <c r="F377" i="1"/>
  <c r="F382" i="1"/>
  <c r="F386" i="1"/>
  <c r="F390" i="1"/>
  <c r="F394" i="1"/>
  <c r="F47" i="1"/>
  <c r="F58" i="1"/>
  <c r="F69" i="1"/>
  <c r="F79" i="1"/>
  <c r="F90" i="1"/>
  <c r="F101" i="1"/>
  <c r="F111" i="1"/>
  <c r="F122" i="1"/>
  <c r="F133" i="1"/>
  <c r="F143" i="1"/>
  <c r="F154" i="1"/>
  <c r="F165" i="1"/>
  <c r="F175" i="1"/>
  <c r="F186" i="1"/>
  <c r="F197" i="1"/>
  <c r="F207" i="1"/>
  <c r="F218" i="1"/>
  <c r="F229" i="1"/>
  <c r="F239" i="1"/>
  <c r="F250" i="1"/>
  <c r="F261" i="1"/>
  <c r="F271" i="1"/>
  <c r="F282" i="1"/>
  <c r="F293" i="1"/>
  <c r="F303" i="1"/>
  <c r="F314" i="1"/>
  <c r="F325" i="1"/>
  <c r="F335" i="1"/>
  <c r="F346" i="1"/>
  <c r="F357" i="1"/>
  <c r="F367" i="1"/>
  <c r="F378" i="1"/>
  <c r="F387" i="1"/>
  <c r="F395" i="1"/>
  <c r="F36" i="1"/>
  <c r="F41" i="1"/>
  <c r="F29" i="1"/>
  <c r="F34" i="1"/>
  <c r="F16" i="1"/>
  <c r="F22" i="1"/>
  <c r="I22" i="1" s="1"/>
  <c r="F49" i="1"/>
  <c r="F59" i="1"/>
  <c r="F70" i="1"/>
  <c r="I70" i="1" s="1"/>
  <c r="F81" i="1"/>
  <c r="F91" i="1"/>
  <c r="F102" i="1"/>
  <c r="K102" i="1" s="1"/>
  <c r="F113" i="1"/>
  <c r="F123" i="1"/>
  <c r="F134" i="1"/>
  <c r="K134" i="1" s="1"/>
  <c r="F145" i="1"/>
  <c r="F155" i="1"/>
  <c r="F166" i="1"/>
  <c r="F177" i="1"/>
  <c r="F187" i="1"/>
  <c r="F198" i="1"/>
  <c r="F209" i="1"/>
  <c r="F219" i="1"/>
  <c r="F230" i="1"/>
  <c r="F241" i="1"/>
  <c r="F251" i="1"/>
  <c r="F262" i="1"/>
  <c r="F273" i="1"/>
  <c r="F283" i="1"/>
  <c r="F294" i="1"/>
  <c r="F305" i="1"/>
  <c r="F315" i="1"/>
  <c r="F326" i="1"/>
  <c r="F337" i="1"/>
  <c r="F347" i="1"/>
  <c r="F358" i="1"/>
  <c r="F369" i="1"/>
  <c r="F379" i="1"/>
  <c r="F388" i="1"/>
  <c r="F396" i="1"/>
  <c r="F37" i="1"/>
  <c r="F25" i="1"/>
  <c r="F30" i="1"/>
  <c r="F35" i="1"/>
  <c r="F18" i="1"/>
  <c r="F23" i="1"/>
  <c r="F53" i="1"/>
  <c r="F63" i="1"/>
  <c r="F74" i="1"/>
  <c r="F85" i="1"/>
  <c r="F95" i="1"/>
  <c r="F106" i="1"/>
  <c r="F117" i="1"/>
  <c r="F127" i="1"/>
  <c r="F138" i="1"/>
  <c r="F149" i="1"/>
  <c r="F159" i="1"/>
  <c r="F170" i="1"/>
  <c r="F181" i="1"/>
  <c r="F191" i="1"/>
  <c r="F202" i="1"/>
  <c r="F213" i="1"/>
  <c r="F223" i="1"/>
  <c r="F234" i="1"/>
  <c r="F245" i="1"/>
  <c r="F255" i="1"/>
  <c r="F266" i="1"/>
  <c r="F277" i="1"/>
  <c r="F287" i="1"/>
  <c r="F298" i="1"/>
  <c r="F309" i="1"/>
  <c r="F319" i="1"/>
  <c r="F330" i="1"/>
  <c r="F341" i="1"/>
  <c r="F351" i="1"/>
  <c r="F362" i="1"/>
  <c r="F373" i="1"/>
  <c r="F383" i="1"/>
  <c r="F391" i="1"/>
  <c r="F39" i="1"/>
  <c r="F26" i="1"/>
  <c r="F31" i="1"/>
  <c r="F14" i="1"/>
  <c r="F19" i="1"/>
  <c r="F24" i="1"/>
  <c r="F54" i="1"/>
  <c r="F65" i="1"/>
  <c r="F75" i="1"/>
  <c r="F86" i="1"/>
  <c r="F97" i="1"/>
  <c r="F107" i="1"/>
  <c r="F118" i="1"/>
  <c r="F129" i="1"/>
  <c r="F139" i="1"/>
  <c r="F150" i="1"/>
  <c r="F161" i="1"/>
  <c r="F171" i="1"/>
  <c r="F182" i="1"/>
  <c r="F193" i="1"/>
  <c r="F203" i="1"/>
  <c r="F214" i="1"/>
  <c r="F225" i="1"/>
  <c r="F235" i="1"/>
  <c r="F246" i="1"/>
  <c r="F257" i="1"/>
  <c r="F267" i="1"/>
  <c r="F278" i="1"/>
  <c r="F289" i="1"/>
  <c r="F299" i="1"/>
  <c r="F310" i="1"/>
  <c r="F321" i="1"/>
  <c r="F331" i="1"/>
  <c r="F342" i="1"/>
  <c r="F353" i="1"/>
  <c r="F363" i="1"/>
  <c r="F374" i="1"/>
  <c r="F384" i="1"/>
  <c r="F392" i="1"/>
  <c r="F44" i="1"/>
  <c r="F27" i="1"/>
  <c r="F33" i="1"/>
  <c r="F15" i="1"/>
  <c r="F20" i="1"/>
  <c r="F40" i="1"/>
  <c r="C139" i="1"/>
  <c r="C131" i="1"/>
  <c r="C123" i="1"/>
  <c r="C115" i="1"/>
  <c r="C107" i="1"/>
  <c r="C99" i="1"/>
  <c r="C91" i="1"/>
  <c r="C83" i="1"/>
  <c r="C75" i="1"/>
  <c r="C67" i="1"/>
  <c r="C59" i="1"/>
  <c r="C51" i="1"/>
  <c r="C43" i="1"/>
  <c r="C35" i="1"/>
  <c r="C27" i="1"/>
  <c r="C19" i="1"/>
  <c r="C138" i="1"/>
  <c r="C130" i="1"/>
  <c r="C122" i="1"/>
  <c r="C114" i="1"/>
  <c r="C106" i="1"/>
  <c r="C98" i="1"/>
  <c r="C90" i="1"/>
  <c r="C82" i="1"/>
  <c r="C74" i="1"/>
  <c r="C66" i="1"/>
  <c r="C58" i="1"/>
  <c r="C50" i="1"/>
  <c r="C42" i="1"/>
  <c r="C34" i="1"/>
  <c r="C26" i="1"/>
  <c r="C15" i="1"/>
  <c r="C135" i="1"/>
  <c r="C127" i="1"/>
  <c r="C119" i="1"/>
  <c r="C111" i="1"/>
  <c r="C103" i="1"/>
  <c r="C95" i="1"/>
  <c r="C87" i="1"/>
  <c r="C79" i="1"/>
  <c r="C71" i="1"/>
  <c r="C63" i="1"/>
  <c r="C55" i="1"/>
  <c r="C47" i="1"/>
  <c r="C39" i="1"/>
  <c r="C31" i="1"/>
  <c r="C23" i="1"/>
  <c r="D3" i="1"/>
  <c r="C18" i="1"/>
  <c r="C14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42" i="1"/>
  <c r="C146" i="1"/>
  <c r="C150" i="1"/>
  <c r="C154" i="1"/>
  <c r="C158" i="1"/>
  <c r="C162" i="1"/>
  <c r="C166" i="1"/>
  <c r="C170" i="1"/>
  <c r="C174" i="1"/>
  <c r="C143" i="1"/>
  <c r="C148" i="1"/>
  <c r="C153" i="1"/>
  <c r="C159" i="1"/>
  <c r="C164" i="1"/>
  <c r="C169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359" i="1"/>
  <c r="C363" i="1"/>
  <c r="C144" i="1"/>
  <c r="C149" i="1"/>
  <c r="C155" i="1"/>
  <c r="C160" i="1"/>
  <c r="C165" i="1"/>
  <c r="C171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140" i="1"/>
  <c r="C145" i="1"/>
  <c r="C151" i="1"/>
  <c r="C156" i="1"/>
  <c r="C161" i="1"/>
  <c r="C167" i="1"/>
  <c r="C141" i="1"/>
  <c r="C147" i="1"/>
  <c r="C152" i="1"/>
  <c r="C157" i="1"/>
  <c r="C163" i="1"/>
  <c r="C168" i="1"/>
  <c r="C173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294" i="1"/>
  <c r="C298" i="1"/>
  <c r="C302" i="1"/>
  <c r="C306" i="1"/>
  <c r="C310" i="1"/>
  <c r="C314" i="1"/>
  <c r="C318" i="1"/>
  <c r="C322" i="1"/>
  <c r="C326" i="1"/>
  <c r="C330" i="1"/>
  <c r="C334" i="1"/>
  <c r="C338" i="1"/>
  <c r="C342" i="1"/>
  <c r="C346" i="1"/>
  <c r="C350" i="1"/>
  <c r="C354" i="1"/>
  <c r="C358" i="1"/>
  <c r="C362" i="1"/>
  <c r="C172" i="1"/>
  <c r="C189" i="1"/>
  <c r="C205" i="1"/>
  <c r="C221" i="1"/>
  <c r="C237" i="1"/>
  <c r="C253" i="1"/>
  <c r="C269" i="1"/>
  <c r="C285" i="1"/>
  <c r="C301" i="1"/>
  <c r="C317" i="1"/>
  <c r="C333" i="1"/>
  <c r="C341" i="1"/>
  <c r="C349" i="1"/>
  <c r="C357" i="1"/>
  <c r="C365" i="1"/>
  <c r="C369" i="1"/>
  <c r="C373" i="1"/>
  <c r="C377" i="1"/>
  <c r="C381" i="1"/>
  <c r="C385" i="1"/>
  <c r="C389" i="1"/>
  <c r="C393" i="1"/>
  <c r="X8" i="1"/>
  <c r="X12" i="1"/>
  <c r="X4" i="1"/>
  <c r="C281" i="1"/>
  <c r="C340" i="1"/>
  <c r="C368" i="1"/>
  <c r="C380" i="1"/>
  <c r="C396" i="1"/>
  <c r="C177" i="1"/>
  <c r="C193" i="1"/>
  <c r="C209" i="1"/>
  <c r="C225" i="1"/>
  <c r="C241" i="1"/>
  <c r="C257" i="1"/>
  <c r="C273" i="1"/>
  <c r="C289" i="1"/>
  <c r="C305" i="1"/>
  <c r="C321" i="1"/>
  <c r="C336" i="1"/>
  <c r="C344" i="1"/>
  <c r="C352" i="1"/>
  <c r="C360" i="1"/>
  <c r="C366" i="1"/>
  <c r="C370" i="1"/>
  <c r="C374" i="1"/>
  <c r="C378" i="1"/>
  <c r="C382" i="1"/>
  <c r="C386" i="1"/>
  <c r="C390" i="1"/>
  <c r="C394" i="1"/>
  <c r="X5" i="1"/>
  <c r="X9" i="1"/>
  <c r="X13" i="1"/>
  <c r="C249" i="1"/>
  <c r="C313" i="1"/>
  <c r="C348" i="1"/>
  <c r="C364" i="1"/>
  <c r="C376" i="1"/>
  <c r="C388" i="1"/>
  <c r="X11" i="1"/>
  <c r="C181" i="1"/>
  <c r="C197" i="1"/>
  <c r="C213" i="1"/>
  <c r="C229" i="1"/>
  <c r="C245" i="1"/>
  <c r="C261" i="1"/>
  <c r="C277" i="1"/>
  <c r="C293" i="1"/>
  <c r="C309" i="1"/>
  <c r="C325" i="1"/>
  <c r="C337" i="1"/>
  <c r="C345" i="1"/>
  <c r="C353" i="1"/>
  <c r="C361" i="1"/>
  <c r="C367" i="1"/>
  <c r="C371" i="1"/>
  <c r="C375" i="1"/>
  <c r="C379" i="1"/>
  <c r="C383" i="1"/>
  <c r="C387" i="1"/>
  <c r="C391" i="1"/>
  <c r="C395" i="1"/>
  <c r="X6" i="1"/>
  <c r="X10" i="1"/>
  <c r="X14" i="1"/>
  <c r="C185" i="1"/>
  <c r="C201" i="1"/>
  <c r="C217" i="1"/>
  <c r="C233" i="1"/>
  <c r="C265" i="1"/>
  <c r="C297" i="1"/>
  <c r="C329" i="1"/>
  <c r="C356" i="1"/>
  <c r="C372" i="1"/>
  <c r="C384" i="1"/>
  <c r="C392" i="1"/>
  <c r="X7" i="1"/>
  <c r="X15" i="1"/>
  <c r="C12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D4" i="1"/>
  <c r="I56" i="1" l="1"/>
  <c r="K104" i="1"/>
  <c r="H392" i="1"/>
  <c r="I392" i="1"/>
  <c r="I20" i="1"/>
  <c r="I36" i="1"/>
  <c r="I52" i="1"/>
  <c r="I68" i="1"/>
  <c r="Q68" i="1" s="1"/>
  <c r="K84" i="1"/>
  <c r="K100" i="1"/>
  <c r="K116" i="1"/>
  <c r="K132" i="1"/>
  <c r="I356" i="1"/>
  <c r="H356" i="1"/>
  <c r="I233" i="1"/>
  <c r="H391" i="1"/>
  <c r="I391" i="1"/>
  <c r="H375" i="1"/>
  <c r="I375" i="1"/>
  <c r="H353" i="1"/>
  <c r="I353" i="1"/>
  <c r="K309" i="1"/>
  <c r="I245" i="1"/>
  <c r="H181" i="1"/>
  <c r="O181" i="1" s="1"/>
  <c r="I181" i="1"/>
  <c r="I364" i="1"/>
  <c r="H364" i="1"/>
  <c r="H390" i="1"/>
  <c r="S390" i="1" s="1"/>
  <c r="I390" i="1"/>
  <c r="H374" i="1"/>
  <c r="I374" i="1"/>
  <c r="H352" i="1"/>
  <c r="S352" i="1" s="1"/>
  <c r="I352" i="1"/>
  <c r="K305" i="1"/>
  <c r="I241" i="1"/>
  <c r="I177" i="1"/>
  <c r="H177" i="1"/>
  <c r="H340" i="1"/>
  <c r="I340" i="1"/>
  <c r="H381" i="1"/>
  <c r="I381" i="1"/>
  <c r="H365" i="1"/>
  <c r="I365" i="1"/>
  <c r="H333" i="1"/>
  <c r="S333" i="1" s="1"/>
  <c r="I333" i="1"/>
  <c r="K269" i="1"/>
  <c r="I205" i="1"/>
  <c r="I358" i="1"/>
  <c r="N358" i="1" s="1"/>
  <c r="H358" i="1"/>
  <c r="H342" i="1"/>
  <c r="I342" i="1"/>
  <c r="K326" i="1"/>
  <c r="K310" i="1"/>
  <c r="K294" i="1"/>
  <c r="K278" i="1"/>
  <c r="I262" i="1"/>
  <c r="I246" i="1"/>
  <c r="I230" i="1"/>
  <c r="I214" i="1"/>
  <c r="H198" i="1"/>
  <c r="I198" i="1"/>
  <c r="H182" i="1"/>
  <c r="I182" i="1"/>
  <c r="H163" i="1"/>
  <c r="I163" i="1"/>
  <c r="H141" i="1"/>
  <c r="I141" i="1"/>
  <c r="J384" i="1"/>
  <c r="J352" i="1"/>
  <c r="Q352" i="1" s="1"/>
  <c r="I320" i="1"/>
  <c r="I282" i="1"/>
  <c r="K214" i="1"/>
  <c r="H167" i="1"/>
  <c r="I167" i="1"/>
  <c r="H145" i="1"/>
  <c r="I145" i="1"/>
  <c r="J390" i="1"/>
  <c r="P390" i="1" s="1"/>
  <c r="J358" i="1"/>
  <c r="I326" i="1"/>
  <c r="I294" i="1"/>
  <c r="K230" i="1"/>
  <c r="J145" i="1"/>
  <c r="K320" i="1"/>
  <c r="K304" i="1"/>
  <c r="K288" i="1"/>
  <c r="K272" i="1"/>
  <c r="I256" i="1"/>
  <c r="I240" i="1"/>
  <c r="I224" i="1"/>
  <c r="I208" i="1"/>
  <c r="H192" i="1"/>
  <c r="I192" i="1"/>
  <c r="I176" i="1"/>
  <c r="H176" i="1"/>
  <c r="H155" i="1"/>
  <c r="I155" i="1"/>
  <c r="K19" i="1"/>
  <c r="J380" i="1"/>
  <c r="J348" i="1"/>
  <c r="I316" i="1"/>
  <c r="I274" i="1"/>
  <c r="J203" i="1"/>
  <c r="I363" i="1"/>
  <c r="H363" i="1"/>
  <c r="S363" i="1" s="1"/>
  <c r="H347" i="1"/>
  <c r="I347" i="1"/>
  <c r="K331" i="1"/>
  <c r="K315" i="1"/>
  <c r="K299" i="1"/>
  <c r="K283" i="1"/>
  <c r="I267" i="1"/>
  <c r="I251" i="1"/>
  <c r="I235" i="1"/>
  <c r="I219" i="1"/>
  <c r="H203" i="1"/>
  <c r="I203" i="1"/>
  <c r="H187" i="1"/>
  <c r="I187" i="1"/>
  <c r="I169" i="1"/>
  <c r="H169" i="1"/>
  <c r="H148" i="1"/>
  <c r="I148" i="1"/>
  <c r="K13" i="1"/>
  <c r="J370" i="1"/>
  <c r="R370" i="1" s="1"/>
  <c r="J338" i="1"/>
  <c r="I306" i="1"/>
  <c r="K254" i="1"/>
  <c r="J177" i="1"/>
  <c r="P177" i="1" s="1"/>
  <c r="I123" i="1"/>
  <c r="I102" i="1"/>
  <c r="I81" i="1"/>
  <c r="K59" i="1"/>
  <c r="K38" i="1"/>
  <c r="H17" i="1"/>
  <c r="J17" i="1"/>
  <c r="K372" i="1"/>
  <c r="H301" i="1"/>
  <c r="J301" i="1"/>
  <c r="J215" i="1"/>
  <c r="H215" i="1"/>
  <c r="J130" i="1"/>
  <c r="H130" i="1"/>
  <c r="H45" i="1"/>
  <c r="J45" i="1"/>
  <c r="H162" i="1"/>
  <c r="I162" i="1"/>
  <c r="H146" i="1"/>
  <c r="I146" i="1"/>
  <c r="K16" i="1"/>
  <c r="J381" i="1"/>
  <c r="Q381" i="1" s="1"/>
  <c r="J365" i="1"/>
  <c r="P365" i="1" s="1"/>
  <c r="J349" i="1"/>
  <c r="R349" i="1" s="1"/>
  <c r="J333" i="1"/>
  <c r="P333" i="1" s="1"/>
  <c r="I317" i="1"/>
  <c r="I301" i="1"/>
  <c r="N301" i="1" s="1"/>
  <c r="I285" i="1"/>
  <c r="I269" i="1"/>
  <c r="K253" i="1"/>
  <c r="K237" i="1"/>
  <c r="K218" i="1"/>
  <c r="J197" i="1"/>
  <c r="J175" i="1"/>
  <c r="J154" i="1"/>
  <c r="I133" i="1"/>
  <c r="I111" i="1"/>
  <c r="I90" i="1"/>
  <c r="K69" i="1"/>
  <c r="K47" i="1"/>
  <c r="K26" i="1"/>
  <c r="K386" i="1"/>
  <c r="K338" i="1"/>
  <c r="J253" i="1"/>
  <c r="H253" i="1"/>
  <c r="K167" i="1"/>
  <c r="H82" i="1"/>
  <c r="J82" i="1"/>
  <c r="I288" i="1"/>
  <c r="I272" i="1"/>
  <c r="K256" i="1"/>
  <c r="K240" i="1"/>
  <c r="K222" i="1"/>
  <c r="J201" i="1"/>
  <c r="J179" i="1"/>
  <c r="J158" i="1"/>
  <c r="R158" i="1" s="1"/>
  <c r="I137" i="1"/>
  <c r="I115" i="1"/>
  <c r="I94" i="1"/>
  <c r="K73" i="1"/>
  <c r="K51" i="1"/>
  <c r="K30" i="1"/>
  <c r="K392" i="1"/>
  <c r="K354" i="1"/>
  <c r="H269" i="1"/>
  <c r="O269" i="1" s="1"/>
  <c r="J269" i="1"/>
  <c r="K183" i="1"/>
  <c r="J98" i="1"/>
  <c r="H98" i="1"/>
  <c r="J395" i="1"/>
  <c r="J379" i="1"/>
  <c r="J363" i="1"/>
  <c r="J347" i="1"/>
  <c r="I331" i="1"/>
  <c r="I315" i="1"/>
  <c r="I299" i="1"/>
  <c r="I283" i="1"/>
  <c r="K267" i="1"/>
  <c r="K251" i="1"/>
  <c r="K235" i="1"/>
  <c r="K215" i="1"/>
  <c r="J194" i="1"/>
  <c r="J173" i="1"/>
  <c r="J151" i="1"/>
  <c r="I130" i="1"/>
  <c r="I109" i="1"/>
  <c r="I87" i="1"/>
  <c r="K66" i="1"/>
  <c r="K45" i="1"/>
  <c r="H23" i="1"/>
  <c r="J23" i="1"/>
  <c r="K382" i="1"/>
  <c r="H327" i="1"/>
  <c r="J327" i="1"/>
  <c r="J242" i="1"/>
  <c r="H242" i="1"/>
  <c r="K157" i="1"/>
  <c r="H71" i="1"/>
  <c r="J71" i="1"/>
  <c r="K391" i="1"/>
  <c r="K375" i="1"/>
  <c r="K358" i="1"/>
  <c r="R358" i="1"/>
  <c r="S358" i="1"/>
  <c r="K337" i="1"/>
  <c r="H315" i="1"/>
  <c r="J315" i="1"/>
  <c r="P315" i="1" s="1"/>
  <c r="H294" i="1"/>
  <c r="L294" i="1" s="1"/>
  <c r="J294" i="1"/>
  <c r="H273" i="1"/>
  <c r="J273" i="1"/>
  <c r="J251" i="1"/>
  <c r="P251" i="1" s="1"/>
  <c r="H251" i="1"/>
  <c r="J230" i="1"/>
  <c r="H230" i="1"/>
  <c r="O230" i="1" s="1"/>
  <c r="J209" i="1"/>
  <c r="S209" i="1" s="1"/>
  <c r="H209" i="1"/>
  <c r="K187" i="1"/>
  <c r="K166" i="1"/>
  <c r="K145" i="1"/>
  <c r="J123" i="1"/>
  <c r="Q123" i="1" s="1"/>
  <c r="H123" i="1"/>
  <c r="J102" i="1"/>
  <c r="H102" i="1"/>
  <c r="H81" i="1"/>
  <c r="J81" i="1"/>
  <c r="H59" i="1"/>
  <c r="J59" i="1"/>
  <c r="H38" i="1"/>
  <c r="J38" i="1"/>
  <c r="P38" i="1" s="1"/>
  <c r="K357" i="1"/>
  <c r="K335" i="1"/>
  <c r="H314" i="1"/>
  <c r="J314" i="1"/>
  <c r="H293" i="1"/>
  <c r="J293" i="1"/>
  <c r="H271" i="1"/>
  <c r="J271" i="1"/>
  <c r="J250" i="1"/>
  <c r="H250" i="1"/>
  <c r="J229" i="1"/>
  <c r="H229" i="1"/>
  <c r="J207" i="1"/>
  <c r="H207" i="1"/>
  <c r="K186" i="1"/>
  <c r="K165" i="1"/>
  <c r="K143" i="1"/>
  <c r="J122" i="1"/>
  <c r="H122" i="1"/>
  <c r="J101" i="1"/>
  <c r="H101" i="1"/>
  <c r="H79" i="1"/>
  <c r="O79" i="1" s="1"/>
  <c r="J79" i="1"/>
  <c r="H58" i="1"/>
  <c r="J58" i="1"/>
  <c r="H37" i="1"/>
  <c r="J37" i="1"/>
  <c r="K224" i="1"/>
  <c r="K208" i="1"/>
  <c r="J192" i="1"/>
  <c r="P192" i="1" s="1"/>
  <c r="J176" i="1"/>
  <c r="P176" i="1" s="1"/>
  <c r="J160" i="1"/>
  <c r="J144" i="1"/>
  <c r="I128" i="1"/>
  <c r="I112" i="1"/>
  <c r="I96" i="1"/>
  <c r="I80" i="1"/>
  <c r="K64" i="1"/>
  <c r="K48" i="1"/>
  <c r="K32" i="1"/>
  <c r="H16" i="1"/>
  <c r="J16" i="1"/>
  <c r="K381" i="1"/>
  <c r="K365" i="1"/>
  <c r="R365" i="1"/>
  <c r="K345" i="1"/>
  <c r="H323" i="1"/>
  <c r="J323" i="1"/>
  <c r="H302" i="1"/>
  <c r="J302" i="1"/>
  <c r="H281" i="1"/>
  <c r="J281" i="1"/>
  <c r="H259" i="1"/>
  <c r="J259" i="1"/>
  <c r="P259" i="1" s="1"/>
  <c r="J238" i="1"/>
  <c r="H238" i="1"/>
  <c r="J217" i="1"/>
  <c r="H217" i="1"/>
  <c r="K195" i="1"/>
  <c r="K174" i="1"/>
  <c r="K153" i="1"/>
  <c r="J131" i="1"/>
  <c r="H131" i="1"/>
  <c r="J110" i="1"/>
  <c r="H110" i="1"/>
  <c r="H89" i="1"/>
  <c r="J89" i="1"/>
  <c r="H67" i="1"/>
  <c r="J67" i="1"/>
  <c r="H46" i="1"/>
  <c r="J46" i="1"/>
  <c r="H25" i="1"/>
  <c r="J25" i="1"/>
  <c r="K348" i="1"/>
  <c r="K332" i="1"/>
  <c r="H316" i="1"/>
  <c r="J316" i="1"/>
  <c r="H300" i="1"/>
  <c r="J300" i="1"/>
  <c r="H284" i="1"/>
  <c r="J284" i="1"/>
  <c r="H268" i="1"/>
  <c r="J268" i="1"/>
  <c r="J252" i="1"/>
  <c r="H252" i="1"/>
  <c r="J236" i="1"/>
  <c r="H236" i="1"/>
  <c r="J220" i="1"/>
  <c r="H220" i="1"/>
  <c r="J204" i="1"/>
  <c r="Q204" i="1" s="1"/>
  <c r="H204" i="1"/>
  <c r="K188" i="1"/>
  <c r="K172" i="1"/>
  <c r="K156" i="1"/>
  <c r="K140" i="1"/>
  <c r="J124" i="1"/>
  <c r="H124" i="1"/>
  <c r="J108" i="1"/>
  <c r="H108" i="1"/>
  <c r="H92" i="1"/>
  <c r="J92" i="1"/>
  <c r="H76" i="1"/>
  <c r="O76" i="1" s="1"/>
  <c r="J76" i="1"/>
  <c r="H60" i="1"/>
  <c r="J60" i="1"/>
  <c r="H44" i="1"/>
  <c r="J44" i="1"/>
  <c r="H28" i="1"/>
  <c r="J28" i="1"/>
  <c r="I25" i="1"/>
  <c r="P25" i="1" s="1"/>
  <c r="I41" i="1"/>
  <c r="I57" i="1"/>
  <c r="I73" i="1"/>
  <c r="K89" i="1"/>
  <c r="K105" i="1"/>
  <c r="K121" i="1"/>
  <c r="K137" i="1"/>
  <c r="I23" i="1"/>
  <c r="N23" i="1" s="1"/>
  <c r="I55" i="1"/>
  <c r="K87" i="1"/>
  <c r="K119" i="1"/>
  <c r="I26" i="1"/>
  <c r="I58" i="1"/>
  <c r="P58" i="1" s="1"/>
  <c r="K90" i="1"/>
  <c r="K122" i="1"/>
  <c r="I27" i="1"/>
  <c r="I59" i="1"/>
  <c r="K91" i="1"/>
  <c r="K123" i="1"/>
  <c r="O123" i="1"/>
  <c r="I13" i="1"/>
  <c r="I30" i="1"/>
  <c r="H344" i="1"/>
  <c r="I344" i="1"/>
  <c r="K289" i="1"/>
  <c r="I225" i="1"/>
  <c r="I396" i="1"/>
  <c r="K281" i="1"/>
  <c r="H393" i="1"/>
  <c r="N393" i="1" s="1"/>
  <c r="I393" i="1"/>
  <c r="H377" i="1"/>
  <c r="I377" i="1"/>
  <c r="I357" i="1"/>
  <c r="H357" i="1"/>
  <c r="K317" i="1"/>
  <c r="I253" i="1"/>
  <c r="O253" i="1" s="1"/>
  <c r="H189" i="1"/>
  <c r="I189" i="1"/>
  <c r="I354" i="1"/>
  <c r="H354" i="1"/>
  <c r="H338" i="1"/>
  <c r="I338" i="1"/>
  <c r="P338" i="1" s="1"/>
  <c r="K322" i="1"/>
  <c r="K306" i="1"/>
  <c r="K290" i="1"/>
  <c r="K274" i="1"/>
  <c r="I258" i="1"/>
  <c r="I242" i="1"/>
  <c r="O242" i="1" s="1"/>
  <c r="I226" i="1"/>
  <c r="I210" i="1"/>
  <c r="H194" i="1"/>
  <c r="I194" i="1"/>
  <c r="P194" i="1" s="1"/>
  <c r="H178" i="1"/>
  <c r="I178" i="1"/>
  <c r="H157" i="1"/>
  <c r="I157" i="1"/>
  <c r="K22" i="1"/>
  <c r="J376" i="1"/>
  <c r="J344" i="1"/>
  <c r="I312" i="1"/>
  <c r="N312" i="1" s="1"/>
  <c r="K266" i="1"/>
  <c r="J193" i="1"/>
  <c r="H161" i="1"/>
  <c r="I161" i="1"/>
  <c r="H140" i="1"/>
  <c r="I140" i="1"/>
  <c r="J382" i="1"/>
  <c r="J350" i="1"/>
  <c r="R350" i="1" s="1"/>
  <c r="I318" i="1"/>
  <c r="I278" i="1"/>
  <c r="K209" i="1"/>
  <c r="H332" i="1"/>
  <c r="I332" i="1"/>
  <c r="K316" i="1"/>
  <c r="K300" i="1"/>
  <c r="K284" i="1"/>
  <c r="K268" i="1"/>
  <c r="I252" i="1"/>
  <c r="I236" i="1"/>
  <c r="I220" i="1"/>
  <c r="O220" i="1" s="1"/>
  <c r="I204" i="1"/>
  <c r="H188" i="1"/>
  <c r="I188" i="1"/>
  <c r="I171" i="1"/>
  <c r="H171" i="1"/>
  <c r="H149" i="1"/>
  <c r="I149" i="1"/>
  <c r="K14" i="1"/>
  <c r="J372" i="1"/>
  <c r="J340" i="1"/>
  <c r="I308" i="1"/>
  <c r="K258" i="1"/>
  <c r="J182" i="1"/>
  <c r="I359" i="1"/>
  <c r="H359" i="1"/>
  <c r="H343" i="1"/>
  <c r="I343" i="1"/>
  <c r="K327" i="1"/>
  <c r="K311" i="1"/>
  <c r="K295" i="1"/>
  <c r="K279" i="1"/>
  <c r="I263" i="1"/>
  <c r="I247" i="1"/>
  <c r="I231" i="1"/>
  <c r="I215" i="1"/>
  <c r="H199" i="1"/>
  <c r="I199" i="1"/>
  <c r="H183" i="1"/>
  <c r="I183" i="1"/>
  <c r="H164" i="1"/>
  <c r="I164" i="1"/>
  <c r="H143" i="1"/>
  <c r="I143" i="1"/>
  <c r="J394" i="1"/>
  <c r="J362" i="1"/>
  <c r="I330" i="1"/>
  <c r="I298" i="1"/>
  <c r="K238" i="1"/>
  <c r="J155" i="1"/>
  <c r="I118" i="1"/>
  <c r="O118" i="1" s="1"/>
  <c r="I97" i="1"/>
  <c r="K75" i="1"/>
  <c r="K54" i="1"/>
  <c r="K33" i="1"/>
  <c r="H396" i="1"/>
  <c r="O396" i="1" s="1"/>
  <c r="J396" i="1"/>
  <c r="K364" i="1"/>
  <c r="H279" i="1"/>
  <c r="J279" i="1"/>
  <c r="K194" i="1"/>
  <c r="S194" i="1"/>
  <c r="R194" i="1"/>
  <c r="J109" i="1"/>
  <c r="Q109" i="1" s="1"/>
  <c r="H109" i="1"/>
  <c r="I174" i="1"/>
  <c r="H174" i="1"/>
  <c r="H158" i="1"/>
  <c r="I158" i="1"/>
  <c r="H142" i="1"/>
  <c r="I142" i="1"/>
  <c r="J393" i="1"/>
  <c r="P393" i="1" s="1"/>
  <c r="J377" i="1"/>
  <c r="J361" i="1"/>
  <c r="J345" i="1"/>
  <c r="I329" i="1"/>
  <c r="I313" i="1"/>
  <c r="I297" i="1"/>
  <c r="I281" i="1"/>
  <c r="K265" i="1"/>
  <c r="K249" i="1"/>
  <c r="K233" i="1"/>
  <c r="K213" i="1"/>
  <c r="J191" i="1"/>
  <c r="J170" i="1"/>
  <c r="J149" i="1"/>
  <c r="Q149" i="1" s="1"/>
  <c r="I127" i="1"/>
  <c r="I106" i="1"/>
  <c r="I85" i="1"/>
  <c r="K63" i="1"/>
  <c r="K42" i="1"/>
  <c r="H21" i="1"/>
  <c r="J21" i="1"/>
  <c r="K378" i="1"/>
  <c r="H317" i="1"/>
  <c r="J317" i="1"/>
  <c r="Q317" i="1" s="1"/>
  <c r="J231" i="1"/>
  <c r="H231" i="1"/>
  <c r="K146" i="1"/>
  <c r="H61" i="1"/>
  <c r="J61" i="1"/>
  <c r="I284" i="1"/>
  <c r="P284" i="1" s="1"/>
  <c r="I268" i="1"/>
  <c r="K252" i="1"/>
  <c r="K236" i="1"/>
  <c r="K217" i="1"/>
  <c r="J195" i="1"/>
  <c r="J174" i="1"/>
  <c r="J153" i="1"/>
  <c r="I131" i="1"/>
  <c r="I110" i="1"/>
  <c r="I89" i="1"/>
  <c r="K67" i="1"/>
  <c r="K46" i="1"/>
  <c r="K25" i="1"/>
  <c r="K384" i="1"/>
  <c r="K333" i="1"/>
  <c r="J247" i="1"/>
  <c r="P247" i="1" s="1"/>
  <c r="H247" i="1"/>
  <c r="K162" i="1"/>
  <c r="H77" i="1"/>
  <c r="J77" i="1"/>
  <c r="J391" i="1"/>
  <c r="R391" i="1" s="1"/>
  <c r="J375" i="1"/>
  <c r="R375" i="1" s="1"/>
  <c r="J359" i="1"/>
  <c r="P359" i="1" s="1"/>
  <c r="J343" i="1"/>
  <c r="I327" i="1"/>
  <c r="N327" i="1" s="1"/>
  <c r="I311" i="1"/>
  <c r="I295" i="1"/>
  <c r="I279" i="1"/>
  <c r="K263" i="1"/>
  <c r="K247" i="1"/>
  <c r="K231" i="1"/>
  <c r="K210" i="1"/>
  <c r="J189" i="1"/>
  <c r="P189" i="1" s="1"/>
  <c r="J167" i="1"/>
  <c r="R167" i="1" s="1"/>
  <c r="J146" i="1"/>
  <c r="I125" i="1"/>
  <c r="I103" i="1"/>
  <c r="I82" i="1"/>
  <c r="K61" i="1"/>
  <c r="K39" i="1"/>
  <c r="H18" i="1"/>
  <c r="J18" i="1"/>
  <c r="K374" i="1"/>
  <c r="H306" i="1"/>
  <c r="J306" i="1"/>
  <c r="J221" i="1"/>
  <c r="H221" i="1"/>
  <c r="J135" i="1"/>
  <c r="H135" i="1"/>
  <c r="H50" i="1"/>
  <c r="J50" i="1"/>
  <c r="K387" i="1"/>
  <c r="K371" i="1"/>
  <c r="K353" i="1"/>
  <c r="H331" i="1"/>
  <c r="N331" i="1" s="1"/>
  <c r="J331" i="1"/>
  <c r="Q331" i="1" s="1"/>
  <c r="H310" i="1"/>
  <c r="J310" i="1"/>
  <c r="H289" i="1"/>
  <c r="J289" i="1"/>
  <c r="H267" i="1"/>
  <c r="J267" i="1"/>
  <c r="J246" i="1"/>
  <c r="H246" i="1"/>
  <c r="N246" i="1" s="1"/>
  <c r="J225" i="1"/>
  <c r="P225" i="1" s="1"/>
  <c r="H225" i="1"/>
  <c r="K203" i="1"/>
  <c r="K182" i="1"/>
  <c r="S182" i="1"/>
  <c r="R182" i="1"/>
  <c r="K161" i="1"/>
  <c r="J139" i="1"/>
  <c r="H139" i="1"/>
  <c r="J118" i="1"/>
  <c r="H118" i="1"/>
  <c r="J97" i="1"/>
  <c r="Q97" i="1" s="1"/>
  <c r="H97" i="1"/>
  <c r="O97" i="1" s="1"/>
  <c r="H75" i="1"/>
  <c r="J75" i="1"/>
  <c r="H54" i="1"/>
  <c r="J54" i="1"/>
  <c r="H33" i="1"/>
  <c r="J33" i="1"/>
  <c r="K351" i="1"/>
  <c r="H330" i="1"/>
  <c r="S330" i="1" s="1"/>
  <c r="J330" i="1"/>
  <c r="H309" i="1"/>
  <c r="J309" i="1"/>
  <c r="H287" i="1"/>
  <c r="J287" i="1"/>
  <c r="H266" i="1"/>
  <c r="J266" i="1"/>
  <c r="J245" i="1"/>
  <c r="P245" i="1" s="1"/>
  <c r="H245" i="1"/>
  <c r="J223" i="1"/>
  <c r="H223" i="1"/>
  <c r="K202" i="1"/>
  <c r="K181" i="1"/>
  <c r="K159" i="1"/>
  <c r="J138" i="1"/>
  <c r="H138" i="1"/>
  <c r="J117" i="1"/>
  <c r="H117" i="1"/>
  <c r="H95" i="1"/>
  <c r="J95" i="1"/>
  <c r="H74" i="1"/>
  <c r="J74" i="1"/>
  <c r="H53" i="1"/>
  <c r="J53" i="1"/>
  <c r="H31" i="1"/>
  <c r="J31" i="1"/>
  <c r="K220" i="1"/>
  <c r="K204" i="1"/>
  <c r="J188" i="1"/>
  <c r="J172" i="1"/>
  <c r="J156" i="1"/>
  <c r="J140" i="1"/>
  <c r="Q140" i="1" s="1"/>
  <c r="I124" i="1"/>
  <c r="I108" i="1"/>
  <c r="I92" i="1"/>
  <c r="P92" i="1" s="1"/>
  <c r="I76" i="1"/>
  <c r="K60" i="1"/>
  <c r="K44" i="1"/>
  <c r="K28" i="1"/>
  <c r="K393" i="1"/>
  <c r="K377" i="1"/>
  <c r="R377" i="1"/>
  <c r="S377" i="1"/>
  <c r="K361" i="1"/>
  <c r="K339" i="1"/>
  <c r="H318" i="1"/>
  <c r="J318" i="1"/>
  <c r="H297" i="1"/>
  <c r="J297" i="1"/>
  <c r="H275" i="1"/>
  <c r="J275" i="1"/>
  <c r="J254" i="1"/>
  <c r="H254" i="1"/>
  <c r="J233" i="1"/>
  <c r="H233" i="1"/>
  <c r="J211" i="1"/>
  <c r="H211" i="1"/>
  <c r="K190" i="1"/>
  <c r="K169" i="1"/>
  <c r="K147" i="1"/>
  <c r="J126" i="1"/>
  <c r="H126" i="1"/>
  <c r="J105" i="1"/>
  <c r="H105" i="1"/>
  <c r="H83" i="1"/>
  <c r="J83" i="1"/>
  <c r="H62" i="1"/>
  <c r="J62" i="1"/>
  <c r="H41" i="1"/>
  <c r="J41" i="1"/>
  <c r="K360" i="1"/>
  <c r="K344" i="1"/>
  <c r="S344" i="1"/>
  <c r="H328" i="1"/>
  <c r="J328" i="1"/>
  <c r="H312" i="1"/>
  <c r="J312" i="1"/>
  <c r="H296" i="1"/>
  <c r="J296" i="1"/>
  <c r="H280" i="1"/>
  <c r="J280" i="1"/>
  <c r="H264" i="1"/>
  <c r="J264" i="1"/>
  <c r="J248" i="1"/>
  <c r="H248" i="1"/>
  <c r="J232" i="1"/>
  <c r="Q232" i="1" s="1"/>
  <c r="H232" i="1"/>
  <c r="J216" i="1"/>
  <c r="H216" i="1"/>
  <c r="K200" i="1"/>
  <c r="K184" i="1"/>
  <c r="K168" i="1"/>
  <c r="K152" i="1"/>
  <c r="J136" i="1"/>
  <c r="H136" i="1"/>
  <c r="J120" i="1"/>
  <c r="H120" i="1"/>
  <c r="J104" i="1"/>
  <c r="H104" i="1"/>
  <c r="H88" i="1"/>
  <c r="J88" i="1"/>
  <c r="H72" i="1"/>
  <c r="J72" i="1"/>
  <c r="H56" i="1"/>
  <c r="O56" i="1" s="1"/>
  <c r="J56" i="1"/>
  <c r="P56" i="1" s="1"/>
  <c r="H40" i="1"/>
  <c r="J40" i="1"/>
  <c r="H24" i="1"/>
  <c r="J24" i="1"/>
  <c r="I29" i="1"/>
  <c r="P29" i="1" s="1"/>
  <c r="I45" i="1"/>
  <c r="I61" i="1"/>
  <c r="O61" i="1" s="1"/>
  <c r="K77" i="1"/>
  <c r="K93" i="1"/>
  <c r="K109" i="1"/>
  <c r="O109" i="1"/>
  <c r="N109" i="1"/>
  <c r="K125" i="1"/>
  <c r="I14" i="1"/>
  <c r="I31" i="1"/>
  <c r="I63" i="1"/>
  <c r="K95" i="1"/>
  <c r="K127" i="1"/>
  <c r="I34" i="1"/>
  <c r="I66" i="1"/>
  <c r="K98" i="1"/>
  <c r="K130" i="1"/>
  <c r="N130" i="1"/>
  <c r="I35" i="1"/>
  <c r="I67" i="1"/>
  <c r="K99" i="1"/>
  <c r="K131" i="1"/>
  <c r="I54" i="1"/>
  <c r="K94" i="1"/>
  <c r="I40" i="1"/>
  <c r="K88" i="1"/>
  <c r="K136" i="1"/>
  <c r="I217" i="1"/>
  <c r="O217" i="1" s="1"/>
  <c r="H371" i="1"/>
  <c r="I371" i="1"/>
  <c r="K293" i="1"/>
  <c r="I229" i="1"/>
  <c r="O229" i="1" s="1"/>
  <c r="H348" i="1"/>
  <c r="I348" i="1"/>
  <c r="H386" i="1"/>
  <c r="I386" i="1"/>
  <c r="H370" i="1"/>
  <c r="I370" i="1"/>
  <c r="I28" i="1"/>
  <c r="Q28" i="1" s="1"/>
  <c r="I44" i="1"/>
  <c r="N44" i="1" s="1"/>
  <c r="I60" i="1"/>
  <c r="K76" i="1"/>
  <c r="N76" i="1"/>
  <c r="K92" i="1"/>
  <c r="K108" i="1"/>
  <c r="K124" i="1"/>
  <c r="N124" i="1"/>
  <c r="O124" i="1"/>
  <c r="I12" i="1"/>
  <c r="H384" i="1"/>
  <c r="I384" i="1"/>
  <c r="K297" i="1"/>
  <c r="H201" i="1"/>
  <c r="S201" i="1" s="1"/>
  <c r="I201" i="1"/>
  <c r="P201" i="1" s="1"/>
  <c r="H383" i="1"/>
  <c r="I383" i="1"/>
  <c r="H367" i="1"/>
  <c r="I367" i="1"/>
  <c r="H337" i="1"/>
  <c r="I337" i="1"/>
  <c r="K277" i="1"/>
  <c r="I213" i="1"/>
  <c r="H388" i="1"/>
  <c r="I388" i="1"/>
  <c r="K313" i="1"/>
  <c r="H382" i="1"/>
  <c r="I382" i="1"/>
  <c r="H366" i="1"/>
  <c r="I366" i="1"/>
  <c r="H336" i="1"/>
  <c r="I336" i="1"/>
  <c r="K273" i="1"/>
  <c r="I209" i="1"/>
  <c r="H380" i="1"/>
  <c r="I380" i="1"/>
  <c r="H389" i="1"/>
  <c r="I389" i="1"/>
  <c r="H373" i="1"/>
  <c r="I373" i="1"/>
  <c r="H349" i="1"/>
  <c r="I349" i="1"/>
  <c r="K301" i="1"/>
  <c r="I237" i="1"/>
  <c r="I172" i="1"/>
  <c r="H172" i="1"/>
  <c r="H350" i="1"/>
  <c r="I350" i="1"/>
  <c r="H334" i="1"/>
  <c r="I334" i="1"/>
  <c r="K318" i="1"/>
  <c r="N318" i="1"/>
  <c r="K302" i="1"/>
  <c r="K286" i="1"/>
  <c r="K270" i="1"/>
  <c r="I254" i="1"/>
  <c r="I238" i="1"/>
  <c r="I222" i="1"/>
  <c r="I206" i="1"/>
  <c r="H190" i="1"/>
  <c r="I190" i="1"/>
  <c r="I173" i="1"/>
  <c r="H173" i="1"/>
  <c r="S173" i="1" s="1"/>
  <c r="H152" i="1"/>
  <c r="I152" i="1"/>
  <c r="K17" i="1"/>
  <c r="J368" i="1"/>
  <c r="J336" i="1"/>
  <c r="S336" i="1" s="1"/>
  <c r="I304" i="1"/>
  <c r="K250" i="1"/>
  <c r="J171" i="1"/>
  <c r="S171" i="1" s="1"/>
  <c r="H156" i="1"/>
  <c r="I156" i="1"/>
  <c r="P156" i="1" s="1"/>
  <c r="K21" i="1"/>
  <c r="J374" i="1"/>
  <c r="P374" i="1" s="1"/>
  <c r="J342" i="1"/>
  <c r="S342" i="1" s="1"/>
  <c r="I310" i="1"/>
  <c r="Q310" i="1" s="1"/>
  <c r="K262" i="1"/>
  <c r="J187" i="1"/>
  <c r="Q187" i="1" s="1"/>
  <c r="K328" i="1"/>
  <c r="K312" i="1"/>
  <c r="K296" i="1"/>
  <c r="K280" i="1"/>
  <c r="I264" i="1"/>
  <c r="I248" i="1"/>
  <c r="I232" i="1"/>
  <c r="I216" i="1"/>
  <c r="P216" i="1" s="1"/>
  <c r="H200" i="1"/>
  <c r="I200" i="1"/>
  <c r="H184" i="1"/>
  <c r="I184" i="1"/>
  <c r="H165" i="1"/>
  <c r="I165" i="1"/>
  <c r="H144" i="1"/>
  <c r="R144" i="1" s="1"/>
  <c r="I144" i="1"/>
  <c r="K396" i="1"/>
  <c r="Q396" i="1"/>
  <c r="P396" i="1"/>
  <c r="J364" i="1"/>
  <c r="P364" i="1" s="1"/>
  <c r="J332" i="1"/>
  <c r="I300" i="1"/>
  <c r="K242" i="1"/>
  <c r="J161" i="1"/>
  <c r="I355" i="1"/>
  <c r="H355" i="1"/>
  <c r="H339" i="1"/>
  <c r="I339" i="1"/>
  <c r="K323" i="1"/>
  <c r="K307" i="1"/>
  <c r="K291" i="1"/>
  <c r="K275" i="1"/>
  <c r="I259" i="1"/>
  <c r="O259" i="1" s="1"/>
  <c r="I243" i="1"/>
  <c r="I227" i="1"/>
  <c r="I211" i="1"/>
  <c r="P211" i="1" s="1"/>
  <c r="H195" i="1"/>
  <c r="I195" i="1"/>
  <c r="H179" i="1"/>
  <c r="I179" i="1"/>
  <c r="H159" i="1"/>
  <c r="I159" i="1"/>
  <c r="K23" i="1"/>
  <c r="J386" i="1"/>
  <c r="J354" i="1"/>
  <c r="Q354" i="1" s="1"/>
  <c r="I322" i="1"/>
  <c r="I286" i="1"/>
  <c r="K219" i="1"/>
  <c r="I134" i="1"/>
  <c r="I113" i="1"/>
  <c r="I91" i="1"/>
  <c r="K70" i="1"/>
  <c r="K49" i="1"/>
  <c r="K27" i="1"/>
  <c r="K388" i="1"/>
  <c r="K343" i="1"/>
  <c r="H258" i="1"/>
  <c r="J258" i="1"/>
  <c r="K173" i="1"/>
  <c r="H87" i="1"/>
  <c r="J87" i="1"/>
  <c r="I170" i="1"/>
  <c r="H170" i="1"/>
  <c r="H154" i="1"/>
  <c r="I154" i="1"/>
  <c r="K24" i="1"/>
  <c r="J389" i="1"/>
  <c r="J373" i="1"/>
  <c r="Q373" i="1" s="1"/>
  <c r="J357" i="1"/>
  <c r="P357" i="1" s="1"/>
  <c r="J341" i="1"/>
  <c r="I325" i="1"/>
  <c r="I309" i="1"/>
  <c r="Q309" i="1" s="1"/>
  <c r="I293" i="1"/>
  <c r="O293" i="1" s="1"/>
  <c r="I277" i="1"/>
  <c r="K261" i="1"/>
  <c r="K245" i="1"/>
  <c r="K229" i="1"/>
  <c r="K207" i="1"/>
  <c r="J186" i="1"/>
  <c r="J165" i="1"/>
  <c r="J143" i="1"/>
  <c r="P143" i="1" s="1"/>
  <c r="I122" i="1"/>
  <c r="I101" i="1"/>
  <c r="Q101" i="1" s="1"/>
  <c r="I79" i="1"/>
  <c r="Q79" i="1" s="1"/>
  <c r="K58" i="1"/>
  <c r="Q58" i="1"/>
  <c r="K37" i="1"/>
  <c r="H15" i="1"/>
  <c r="J15" i="1"/>
  <c r="K370" i="1"/>
  <c r="S370" i="1"/>
  <c r="H295" i="1"/>
  <c r="J295" i="1"/>
  <c r="J210" i="1"/>
  <c r="Q210" i="1" s="1"/>
  <c r="H210" i="1"/>
  <c r="J125" i="1"/>
  <c r="H125" i="1"/>
  <c r="O125" i="1" s="1"/>
  <c r="H39" i="1"/>
  <c r="J39" i="1"/>
  <c r="I280" i="1"/>
  <c r="N280" i="1" s="1"/>
  <c r="K264" i="1"/>
  <c r="K248" i="1"/>
  <c r="Q248" i="1"/>
  <c r="K232" i="1"/>
  <c r="K211" i="1"/>
  <c r="J190" i="1"/>
  <c r="P190" i="1" s="1"/>
  <c r="J169" i="1"/>
  <c r="J147" i="1"/>
  <c r="I126" i="1"/>
  <c r="I105" i="1"/>
  <c r="P105" i="1" s="1"/>
  <c r="I83" i="1"/>
  <c r="K62" i="1"/>
  <c r="P62" i="1"/>
  <c r="Q62" i="1"/>
  <c r="K41" i="1"/>
  <c r="H19" i="1"/>
  <c r="J19" i="1"/>
  <c r="K376" i="1"/>
  <c r="H311" i="1"/>
  <c r="J311" i="1"/>
  <c r="J226" i="1"/>
  <c r="H226" i="1"/>
  <c r="K141" i="1"/>
  <c r="H55" i="1"/>
  <c r="J55" i="1"/>
  <c r="J387" i="1"/>
  <c r="J371" i="1"/>
  <c r="Q371" i="1" s="1"/>
  <c r="J355" i="1"/>
  <c r="P355" i="1" s="1"/>
  <c r="J339" i="1"/>
  <c r="I323" i="1"/>
  <c r="I307" i="1"/>
  <c r="I291" i="1"/>
  <c r="I275" i="1"/>
  <c r="P275" i="1" s="1"/>
  <c r="K259" i="1"/>
  <c r="Q259" i="1"/>
  <c r="K243" i="1"/>
  <c r="K226" i="1"/>
  <c r="K205" i="1"/>
  <c r="J183" i="1"/>
  <c r="P183" i="1" s="1"/>
  <c r="J162" i="1"/>
  <c r="P162" i="1" s="1"/>
  <c r="J141" i="1"/>
  <c r="I119" i="1"/>
  <c r="I98" i="1"/>
  <c r="N98" i="1" s="1"/>
  <c r="I77" i="1"/>
  <c r="O77" i="1" s="1"/>
  <c r="K55" i="1"/>
  <c r="K34" i="1"/>
  <c r="H13" i="1"/>
  <c r="J13" i="1"/>
  <c r="K366" i="1"/>
  <c r="H285" i="1"/>
  <c r="J285" i="1"/>
  <c r="K199" i="1"/>
  <c r="J114" i="1"/>
  <c r="H114" i="1"/>
  <c r="H29" i="1"/>
  <c r="J29" i="1"/>
  <c r="K383" i="1"/>
  <c r="K367" i="1"/>
  <c r="K347" i="1"/>
  <c r="R347" i="1"/>
  <c r="S347" i="1"/>
  <c r="H326" i="1"/>
  <c r="J326" i="1"/>
  <c r="H305" i="1"/>
  <c r="J305" i="1"/>
  <c r="H283" i="1"/>
  <c r="J283" i="1"/>
  <c r="H262" i="1"/>
  <c r="J262" i="1"/>
  <c r="J241" i="1"/>
  <c r="H241" i="1"/>
  <c r="J219" i="1"/>
  <c r="P219" i="1" s="1"/>
  <c r="H219" i="1"/>
  <c r="K198" i="1"/>
  <c r="K177" i="1"/>
  <c r="K155" i="1"/>
  <c r="J134" i="1"/>
  <c r="H134" i="1"/>
  <c r="J113" i="1"/>
  <c r="Q113" i="1" s="1"/>
  <c r="H113" i="1"/>
  <c r="O113" i="1" s="1"/>
  <c r="H91" i="1"/>
  <c r="J91" i="1"/>
  <c r="H70" i="1"/>
  <c r="J70" i="1"/>
  <c r="Q70" i="1" s="1"/>
  <c r="H49" i="1"/>
  <c r="J49" i="1"/>
  <c r="H27" i="1"/>
  <c r="J27" i="1"/>
  <c r="K346" i="1"/>
  <c r="H325" i="1"/>
  <c r="J325" i="1"/>
  <c r="H303" i="1"/>
  <c r="J303" i="1"/>
  <c r="H282" i="1"/>
  <c r="J282" i="1"/>
  <c r="H261" i="1"/>
  <c r="J261" i="1"/>
  <c r="J239" i="1"/>
  <c r="H239" i="1"/>
  <c r="J218" i="1"/>
  <c r="H218" i="1"/>
  <c r="K197" i="1"/>
  <c r="K175" i="1"/>
  <c r="K154" i="1"/>
  <c r="J133" i="1"/>
  <c r="H133" i="1"/>
  <c r="J111" i="1"/>
  <c r="H111" i="1"/>
  <c r="H90" i="1"/>
  <c r="J90" i="1"/>
  <c r="H69" i="1"/>
  <c r="J69" i="1"/>
  <c r="H47" i="1"/>
  <c r="J47" i="1"/>
  <c r="H26" i="1"/>
  <c r="J26" i="1"/>
  <c r="K216" i="1"/>
  <c r="J200" i="1"/>
  <c r="J184" i="1"/>
  <c r="J168" i="1"/>
  <c r="J152" i="1"/>
  <c r="P152" i="1" s="1"/>
  <c r="I136" i="1"/>
  <c r="I120" i="1"/>
  <c r="P120" i="1" s="1"/>
  <c r="I104" i="1"/>
  <c r="I88" i="1"/>
  <c r="N88" i="1" s="1"/>
  <c r="K72" i="1"/>
  <c r="K56" i="1"/>
  <c r="Q56" i="1"/>
  <c r="K40" i="1"/>
  <c r="P40" i="1"/>
  <c r="Q40" i="1"/>
  <c r="J12" i="1"/>
  <c r="P12" i="1" s="1"/>
  <c r="H12" i="1"/>
  <c r="K389" i="1"/>
  <c r="S389" i="1"/>
  <c r="R389" i="1"/>
  <c r="K373" i="1"/>
  <c r="K355" i="1"/>
  <c r="K334" i="1"/>
  <c r="H313" i="1"/>
  <c r="J313" i="1"/>
  <c r="H291" i="1"/>
  <c r="J291" i="1"/>
  <c r="H270" i="1"/>
  <c r="J270" i="1"/>
  <c r="J249" i="1"/>
  <c r="H249" i="1"/>
  <c r="J227" i="1"/>
  <c r="P227" i="1" s="1"/>
  <c r="H227" i="1"/>
  <c r="J206" i="1"/>
  <c r="H206" i="1"/>
  <c r="K185" i="1"/>
  <c r="K163" i="1"/>
  <c r="K142" i="1"/>
  <c r="J121" i="1"/>
  <c r="H121" i="1"/>
  <c r="J99" i="1"/>
  <c r="H99" i="1"/>
  <c r="H78" i="1"/>
  <c r="J78" i="1"/>
  <c r="H57" i="1"/>
  <c r="J57" i="1"/>
  <c r="P57" i="1" s="1"/>
  <c r="H35" i="1"/>
  <c r="N35" i="1" s="1"/>
  <c r="J35" i="1"/>
  <c r="K356" i="1"/>
  <c r="K340" i="1"/>
  <c r="S340" i="1"/>
  <c r="R340" i="1"/>
  <c r="H324" i="1"/>
  <c r="J324" i="1"/>
  <c r="H308" i="1"/>
  <c r="N308" i="1" s="1"/>
  <c r="J308" i="1"/>
  <c r="H292" i="1"/>
  <c r="J292" i="1"/>
  <c r="H276" i="1"/>
  <c r="J276" i="1"/>
  <c r="H260" i="1"/>
  <c r="J260" i="1"/>
  <c r="J244" i="1"/>
  <c r="H244" i="1"/>
  <c r="J228" i="1"/>
  <c r="H228" i="1"/>
  <c r="J212" i="1"/>
  <c r="H212" i="1"/>
  <c r="K196" i="1"/>
  <c r="K180" i="1"/>
  <c r="K164" i="1"/>
  <c r="K148" i="1"/>
  <c r="J132" i="1"/>
  <c r="H132" i="1"/>
  <c r="J116" i="1"/>
  <c r="H116" i="1"/>
  <c r="J100" i="1"/>
  <c r="H100" i="1"/>
  <c r="H84" i="1"/>
  <c r="J84" i="1"/>
  <c r="H68" i="1"/>
  <c r="J68" i="1"/>
  <c r="H52" i="1"/>
  <c r="J52" i="1"/>
  <c r="H36" i="1"/>
  <c r="J36" i="1"/>
  <c r="I17" i="1"/>
  <c r="Q17" i="1" s="1"/>
  <c r="I33" i="1"/>
  <c r="N33" i="1" s="1"/>
  <c r="I49" i="1"/>
  <c r="Q49" i="1" s="1"/>
  <c r="I65" i="1"/>
  <c r="K81" i="1"/>
  <c r="K97" i="1"/>
  <c r="K113" i="1"/>
  <c r="N113" i="1"/>
  <c r="K129" i="1"/>
  <c r="I18" i="1"/>
  <c r="I39" i="1"/>
  <c r="I71" i="1"/>
  <c r="Q71" i="1" s="1"/>
  <c r="K103" i="1"/>
  <c r="K135" i="1"/>
  <c r="I42" i="1"/>
  <c r="I74" i="1"/>
  <c r="K106" i="1"/>
  <c r="K138" i="1"/>
  <c r="I43" i="1"/>
  <c r="I75" i="1"/>
  <c r="N75" i="1" s="1"/>
  <c r="K107" i="1"/>
  <c r="K139" i="1"/>
  <c r="K86" i="1"/>
  <c r="I24" i="1"/>
  <c r="I72" i="1"/>
  <c r="Q72" i="1" s="1"/>
  <c r="K120" i="1"/>
  <c r="K329" i="1"/>
  <c r="H387" i="1"/>
  <c r="I387" i="1"/>
  <c r="Q387" i="1" s="1"/>
  <c r="H345" i="1"/>
  <c r="I345" i="1"/>
  <c r="I16" i="1"/>
  <c r="O16" i="1" s="1"/>
  <c r="I32" i="1"/>
  <c r="I48" i="1"/>
  <c r="I64" i="1"/>
  <c r="K80" i="1"/>
  <c r="K96" i="1"/>
  <c r="K112" i="1"/>
  <c r="K128" i="1"/>
  <c r="H372" i="1"/>
  <c r="I372" i="1"/>
  <c r="I265" i="1"/>
  <c r="H185" i="1"/>
  <c r="I185" i="1"/>
  <c r="H395" i="1"/>
  <c r="S395" i="1" s="1"/>
  <c r="I395" i="1"/>
  <c r="H379" i="1"/>
  <c r="I379" i="1"/>
  <c r="I361" i="1"/>
  <c r="H361" i="1"/>
  <c r="K325" i="1"/>
  <c r="I261" i="1"/>
  <c r="H197" i="1"/>
  <c r="I197" i="1"/>
  <c r="H376" i="1"/>
  <c r="I376" i="1"/>
  <c r="I249" i="1"/>
  <c r="H394" i="1"/>
  <c r="S394" i="1" s="1"/>
  <c r="I394" i="1"/>
  <c r="H378" i="1"/>
  <c r="I378" i="1"/>
  <c r="I360" i="1"/>
  <c r="H360" i="1"/>
  <c r="K321" i="1"/>
  <c r="I257" i="1"/>
  <c r="H193" i="1"/>
  <c r="I193" i="1"/>
  <c r="H368" i="1"/>
  <c r="R368" i="1" s="1"/>
  <c r="I368" i="1"/>
  <c r="H385" i="1"/>
  <c r="I385" i="1"/>
  <c r="H369" i="1"/>
  <c r="I369" i="1"/>
  <c r="H341" i="1"/>
  <c r="I341" i="1"/>
  <c r="P341" i="1" s="1"/>
  <c r="K285" i="1"/>
  <c r="I221" i="1"/>
  <c r="I362" i="1"/>
  <c r="H362" i="1"/>
  <c r="H346" i="1"/>
  <c r="I346" i="1"/>
  <c r="K330" i="1"/>
  <c r="N330" i="1"/>
  <c r="K314" i="1"/>
  <c r="K298" i="1"/>
  <c r="K282" i="1"/>
  <c r="I266" i="1"/>
  <c r="I250" i="1"/>
  <c r="I234" i="1"/>
  <c r="I218" i="1"/>
  <c r="N218" i="1" s="1"/>
  <c r="H202" i="1"/>
  <c r="I202" i="1"/>
  <c r="H186" i="1"/>
  <c r="I186" i="1"/>
  <c r="I168" i="1"/>
  <c r="H168" i="1"/>
  <c r="H147" i="1"/>
  <c r="I147" i="1"/>
  <c r="J392" i="1"/>
  <c r="J360" i="1"/>
  <c r="I328" i="1"/>
  <c r="I296" i="1"/>
  <c r="Q296" i="1" s="1"/>
  <c r="K234" i="1"/>
  <c r="J150" i="1"/>
  <c r="H151" i="1"/>
  <c r="I151" i="1"/>
  <c r="K15" i="1"/>
  <c r="J366" i="1"/>
  <c r="J334" i="1"/>
  <c r="I302" i="1"/>
  <c r="K246" i="1"/>
  <c r="Q246" i="1"/>
  <c r="P246" i="1"/>
  <c r="J166" i="1"/>
  <c r="K324" i="1"/>
  <c r="K308" i="1"/>
  <c r="K292" i="1"/>
  <c r="K276" i="1"/>
  <c r="I260" i="1"/>
  <c r="I244" i="1"/>
  <c r="I228" i="1"/>
  <c r="O228" i="1" s="1"/>
  <c r="I212" i="1"/>
  <c r="H196" i="1"/>
  <c r="I196" i="1"/>
  <c r="H180" i="1"/>
  <c r="I180" i="1"/>
  <c r="H160" i="1"/>
  <c r="R160" i="1" s="1"/>
  <c r="I160" i="1"/>
  <c r="K12" i="1"/>
  <c r="J388" i="1"/>
  <c r="Q388" i="1" s="1"/>
  <c r="J356" i="1"/>
  <c r="I324" i="1"/>
  <c r="Q324" i="1" s="1"/>
  <c r="I290" i="1"/>
  <c r="K225" i="1"/>
  <c r="I139" i="1"/>
  <c r="H351" i="1"/>
  <c r="I351" i="1"/>
  <c r="H335" i="1"/>
  <c r="I335" i="1"/>
  <c r="K319" i="1"/>
  <c r="K303" i="1"/>
  <c r="K287" i="1"/>
  <c r="K271" i="1"/>
  <c r="I255" i="1"/>
  <c r="I239" i="1"/>
  <c r="O239" i="1" s="1"/>
  <c r="I223" i="1"/>
  <c r="N223" i="1" s="1"/>
  <c r="I207" i="1"/>
  <c r="H191" i="1"/>
  <c r="R191" i="1" s="1"/>
  <c r="I191" i="1"/>
  <c r="I175" i="1"/>
  <c r="H175" i="1"/>
  <c r="H153" i="1"/>
  <c r="I153" i="1"/>
  <c r="K18" i="1"/>
  <c r="J378" i="1"/>
  <c r="J346" i="1"/>
  <c r="I314" i="1"/>
  <c r="N314" i="1" s="1"/>
  <c r="I270" i="1"/>
  <c r="J198" i="1"/>
  <c r="R198" i="1" s="1"/>
  <c r="I129" i="1"/>
  <c r="I107" i="1"/>
  <c r="I86" i="1"/>
  <c r="K65" i="1"/>
  <c r="K43" i="1"/>
  <c r="H22" i="1"/>
  <c r="J22" i="1"/>
  <c r="K380" i="1"/>
  <c r="H322" i="1"/>
  <c r="J322" i="1"/>
  <c r="J237" i="1"/>
  <c r="H237" i="1"/>
  <c r="K151" i="1"/>
  <c r="H66" i="1"/>
  <c r="J66" i="1"/>
  <c r="H166" i="1"/>
  <c r="I166" i="1"/>
  <c r="H150" i="1"/>
  <c r="I150" i="1"/>
  <c r="Q150" i="1" s="1"/>
  <c r="K20" i="1"/>
  <c r="J385" i="1"/>
  <c r="J369" i="1"/>
  <c r="Q369" i="1" s="1"/>
  <c r="J353" i="1"/>
  <c r="J337" i="1"/>
  <c r="I321" i="1"/>
  <c r="I305" i="1"/>
  <c r="Q305" i="1" s="1"/>
  <c r="I289" i="1"/>
  <c r="I273" i="1"/>
  <c r="K257" i="1"/>
  <c r="K241" i="1"/>
  <c r="K223" i="1"/>
  <c r="J202" i="1"/>
  <c r="J181" i="1"/>
  <c r="J159" i="1"/>
  <c r="I138" i="1"/>
  <c r="I117" i="1"/>
  <c r="P117" i="1" s="1"/>
  <c r="I95" i="1"/>
  <c r="O95" i="1" s="1"/>
  <c r="K74" i="1"/>
  <c r="K53" i="1"/>
  <c r="K31" i="1"/>
  <c r="K394" i="1"/>
  <c r="K359" i="1"/>
  <c r="S359" i="1"/>
  <c r="H274" i="1"/>
  <c r="J274" i="1"/>
  <c r="K189" i="1"/>
  <c r="J103" i="1"/>
  <c r="H103" i="1"/>
  <c r="I292" i="1"/>
  <c r="N292" i="1" s="1"/>
  <c r="I276" i="1"/>
  <c r="K260" i="1"/>
  <c r="K244" i="1"/>
  <c r="K227" i="1"/>
  <c r="Q227" i="1"/>
  <c r="K206" i="1"/>
  <c r="J185" i="1"/>
  <c r="J163" i="1"/>
  <c r="J142" i="1"/>
  <c r="I121" i="1"/>
  <c r="I99" i="1"/>
  <c r="P99" i="1" s="1"/>
  <c r="I78" i="1"/>
  <c r="K57" i="1"/>
  <c r="Q57" i="1"/>
  <c r="K35" i="1"/>
  <c r="P35" i="1"/>
  <c r="H14" i="1"/>
  <c r="J14" i="1"/>
  <c r="K368" i="1"/>
  <c r="S368" i="1"/>
  <c r="H290" i="1"/>
  <c r="J290" i="1"/>
  <c r="J205" i="1"/>
  <c r="H205" i="1"/>
  <c r="J119" i="1"/>
  <c r="H119" i="1"/>
  <c r="H34" i="1"/>
  <c r="J34" i="1"/>
  <c r="P34" i="1" s="1"/>
  <c r="J383" i="1"/>
  <c r="Q383" i="1" s="1"/>
  <c r="J367" i="1"/>
  <c r="J351" i="1"/>
  <c r="J335" i="1"/>
  <c r="I319" i="1"/>
  <c r="I303" i="1"/>
  <c r="O303" i="1" s="1"/>
  <c r="I287" i="1"/>
  <c r="I271" i="1"/>
  <c r="N271" i="1" s="1"/>
  <c r="K255" i="1"/>
  <c r="K239" i="1"/>
  <c r="K221" i="1"/>
  <c r="Q221" i="1"/>
  <c r="J199" i="1"/>
  <c r="S199" i="1" s="1"/>
  <c r="J178" i="1"/>
  <c r="J157" i="1"/>
  <c r="P157" i="1" s="1"/>
  <c r="I135" i="1"/>
  <c r="I114" i="1"/>
  <c r="P114" i="1" s="1"/>
  <c r="I93" i="1"/>
  <c r="K71" i="1"/>
  <c r="K50" i="1"/>
  <c r="K29" i="1"/>
  <c r="Q29" i="1"/>
  <c r="K390" i="1"/>
  <c r="K349" i="1"/>
  <c r="H263" i="1"/>
  <c r="J263" i="1"/>
  <c r="K178" i="1"/>
  <c r="H93" i="1"/>
  <c r="J93" i="1"/>
  <c r="K395" i="1"/>
  <c r="K379" i="1"/>
  <c r="K363" i="1"/>
  <c r="R363" i="1"/>
  <c r="K342" i="1"/>
  <c r="H321" i="1"/>
  <c r="J321" i="1"/>
  <c r="H299" i="1"/>
  <c r="J299" i="1"/>
  <c r="H278" i="1"/>
  <c r="J278" i="1"/>
  <c r="J257" i="1"/>
  <c r="P257" i="1" s="1"/>
  <c r="H257" i="1"/>
  <c r="J235" i="1"/>
  <c r="H235" i="1"/>
  <c r="J214" i="1"/>
  <c r="H214" i="1"/>
  <c r="K193" i="1"/>
  <c r="S193" i="1"/>
  <c r="K171" i="1"/>
  <c r="K150" i="1"/>
  <c r="R150" i="1"/>
  <c r="S150" i="1"/>
  <c r="J129" i="1"/>
  <c r="H129" i="1"/>
  <c r="J107" i="1"/>
  <c r="P107" i="1" s="1"/>
  <c r="H107" i="1"/>
  <c r="H86" i="1"/>
  <c r="N86" i="1" s="1"/>
  <c r="J86" i="1"/>
  <c r="H65" i="1"/>
  <c r="J65" i="1"/>
  <c r="P65" i="1" s="1"/>
  <c r="H43" i="1"/>
  <c r="J43" i="1"/>
  <c r="K362" i="1"/>
  <c r="K341" i="1"/>
  <c r="R341" i="1"/>
  <c r="H319" i="1"/>
  <c r="J319" i="1"/>
  <c r="H298" i="1"/>
  <c r="J298" i="1"/>
  <c r="P298" i="1" s="1"/>
  <c r="H277" i="1"/>
  <c r="J277" i="1"/>
  <c r="P277" i="1" s="1"/>
  <c r="J255" i="1"/>
  <c r="H255" i="1"/>
  <c r="J234" i="1"/>
  <c r="H234" i="1"/>
  <c r="J213" i="1"/>
  <c r="H213" i="1"/>
  <c r="K191" i="1"/>
  <c r="K170" i="1"/>
  <c r="R170" i="1"/>
  <c r="S170" i="1"/>
  <c r="K149" i="1"/>
  <c r="J127" i="1"/>
  <c r="H127" i="1"/>
  <c r="J106" i="1"/>
  <c r="H106" i="1"/>
  <c r="H85" i="1"/>
  <c r="O85" i="1" s="1"/>
  <c r="J85" i="1"/>
  <c r="H63" i="1"/>
  <c r="J63" i="1"/>
  <c r="H42" i="1"/>
  <c r="J42" i="1"/>
  <c r="K228" i="1"/>
  <c r="Q228" i="1"/>
  <c r="K212" i="1"/>
  <c r="J196" i="1"/>
  <c r="P196" i="1" s="1"/>
  <c r="J180" i="1"/>
  <c r="P180" i="1" s="1"/>
  <c r="J164" i="1"/>
  <c r="J148" i="1"/>
  <c r="P148" i="1" s="1"/>
  <c r="I132" i="1"/>
  <c r="I116" i="1"/>
  <c r="I100" i="1"/>
  <c r="Q100" i="1" s="1"/>
  <c r="I84" i="1"/>
  <c r="P84" i="1" s="1"/>
  <c r="K68" i="1"/>
  <c r="P68" i="1"/>
  <c r="K52" i="1"/>
  <c r="K36" i="1"/>
  <c r="P36" i="1"/>
  <c r="Q36" i="1"/>
  <c r="H20" i="1"/>
  <c r="J20" i="1"/>
  <c r="P20" i="1" s="1"/>
  <c r="K385" i="1"/>
  <c r="S385" i="1"/>
  <c r="K369" i="1"/>
  <c r="K350" i="1"/>
  <c r="S350" i="1"/>
  <c r="H329" i="1"/>
  <c r="J329" i="1"/>
  <c r="H307" i="1"/>
  <c r="J307" i="1"/>
  <c r="H286" i="1"/>
  <c r="J286" i="1"/>
  <c r="Q286" i="1" s="1"/>
  <c r="H265" i="1"/>
  <c r="J265" i="1"/>
  <c r="J243" i="1"/>
  <c r="H243" i="1"/>
  <c r="J222" i="1"/>
  <c r="H222" i="1"/>
  <c r="O222" i="1" s="1"/>
  <c r="K201" i="1"/>
  <c r="R201" i="1"/>
  <c r="K179" i="1"/>
  <c r="K158" i="1"/>
  <c r="J137" i="1"/>
  <c r="P137" i="1" s="1"/>
  <c r="H137" i="1"/>
  <c r="J115" i="1"/>
  <c r="H115" i="1"/>
  <c r="N115" i="1" s="1"/>
  <c r="H94" i="1"/>
  <c r="J94" i="1"/>
  <c r="H73" i="1"/>
  <c r="J73" i="1"/>
  <c r="H51" i="1"/>
  <c r="J51" i="1"/>
  <c r="R51" i="1" s="1"/>
  <c r="H30" i="1"/>
  <c r="J30" i="1"/>
  <c r="K352" i="1"/>
  <c r="R352" i="1"/>
  <c r="K336" i="1"/>
  <c r="H320" i="1"/>
  <c r="J320" i="1"/>
  <c r="H304" i="1"/>
  <c r="J304" i="1"/>
  <c r="Q304" i="1" s="1"/>
  <c r="H288" i="1"/>
  <c r="J288" i="1"/>
  <c r="P288" i="1" s="1"/>
  <c r="H272" i="1"/>
  <c r="J272" i="1"/>
  <c r="J256" i="1"/>
  <c r="H256" i="1"/>
  <c r="J240" i="1"/>
  <c r="H240" i="1"/>
  <c r="J224" i="1"/>
  <c r="H224" i="1"/>
  <c r="J208" i="1"/>
  <c r="H208" i="1"/>
  <c r="K192" i="1"/>
  <c r="K176" i="1"/>
  <c r="R176" i="1"/>
  <c r="S176" i="1"/>
  <c r="K160" i="1"/>
  <c r="S160" i="1"/>
  <c r="K144" i="1"/>
  <c r="J128" i="1"/>
  <c r="H128" i="1"/>
  <c r="J112" i="1"/>
  <c r="H112" i="1"/>
  <c r="H96" i="1"/>
  <c r="J96" i="1"/>
  <c r="H80" i="1"/>
  <c r="J80" i="1"/>
  <c r="H64" i="1"/>
  <c r="J64" i="1"/>
  <c r="H48" i="1"/>
  <c r="J48" i="1"/>
  <c r="H32" i="1"/>
  <c r="J32" i="1"/>
  <c r="I21" i="1"/>
  <c r="O21" i="1" s="1"/>
  <c r="I37" i="1"/>
  <c r="P37" i="1" s="1"/>
  <c r="I53" i="1"/>
  <c r="P53" i="1" s="1"/>
  <c r="I69" i="1"/>
  <c r="N69" i="1" s="1"/>
  <c r="K85" i="1"/>
  <c r="N85" i="1"/>
  <c r="K101" i="1"/>
  <c r="K117" i="1"/>
  <c r="K133" i="1"/>
  <c r="N133" i="1"/>
  <c r="I47" i="1"/>
  <c r="K79" i="1"/>
  <c r="N79" i="1"/>
  <c r="K111" i="1"/>
  <c r="O111" i="1"/>
  <c r="N111" i="1"/>
  <c r="I15" i="1"/>
  <c r="P15" i="1" s="1"/>
  <c r="I50" i="1"/>
  <c r="N50" i="1" s="1"/>
  <c r="K82" i="1"/>
  <c r="O82" i="1"/>
  <c r="N82" i="1"/>
  <c r="K114" i="1"/>
  <c r="N114" i="1"/>
  <c r="I19" i="1"/>
  <c r="I51" i="1"/>
  <c r="K83" i="1"/>
  <c r="O83" i="1"/>
  <c r="K115" i="1"/>
  <c r="K118" i="1"/>
  <c r="P228" i="1" l="1"/>
  <c r="R342" i="1"/>
  <c r="R390" i="1"/>
  <c r="P290" i="1"/>
  <c r="N138" i="1"/>
  <c r="Q225" i="1"/>
  <c r="O308" i="1"/>
  <c r="N328" i="1"/>
  <c r="N97" i="1"/>
  <c r="P136" i="1"/>
  <c r="O114" i="1"/>
  <c r="O285" i="1"/>
  <c r="R169" i="1"/>
  <c r="P122" i="1"/>
  <c r="P232" i="1"/>
  <c r="P206" i="1"/>
  <c r="S373" i="1"/>
  <c r="R384" i="1"/>
  <c r="N83" i="1"/>
  <c r="S135" i="1"/>
  <c r="Q279" i="1"/>
  <c r="P343" i="1"/>
  <c r="Q131" i="1"/>
  <c r="O231" i="1"/>
  <c r="N142" i="1"/>
  <c r="P155" i="1"/>
  <c r="R362" i="1"/>
  <c r="R359" i="1"/>
  <c r="Q236" i="1"/>
  <c r="P316" i="1"/>
  <c r="O101" i="1"/>
  <c r="Q242" i="1"/>
  <c r="S179" i="1"/>
  <c r="S154" i="1"/>
  <c r="N81" i="1"/>
  <c r="R155" i="1"/>
  <c r="S192" i="1"/>
  <c r="P241" i="1"/>
  <c r="Q245" i="1"/>
  <c r="N118" i="1"/>
  <c r="S158" i="1"/>
  <c r="S349" i="1"/>
  <c r="Q216" i="1"/>
  <c r="R26" i="1"/>
  <c r="R177" i="1"/>
  <c r="Q262" i="1"/>
  <c r="L12" i="1"/>
  <c r="O31" i="1"/>
  <c r="P204" i="1"/>
  <c r="N117" i="1"/>
  <c r="R266" i="1"/>
  <c r="R309" i="1"/>
  <c r="R333" i="1"/>
  <c r="Q25" i="1"/>
  <c r="R109" i="1"/>
  <c r="O92" i="1"/>
  <c r="P220" i="1"/>
  <c r="O316" i="1"/>
  <c r="N25" i="1"/>
  <c r="R192" i="1"/>
  <c r="O127" i="1"/>
  <c r="O135" i="1"/>
  <c r="P335" i="1"/>
  <c r="R163" i="1"/>
  <c r="S181" i="1"/>
  <c r="Q385" i="1"/>
  <c r="P392" i="1"/>
  <c r="O330" i="1"/>
  <c r="S369" i="1"/>
  <c r="P104" i="1"/>
  <c r="O133" i="1"/>
  <c r="S177" i="1"/>
  <c r="P339" i="1"/>
  <c r="R245" i="1"/>
  <c r="N89" i="1"/>
  <c r="O318" i="1"/>
  <c r="R189" i="1"/>
  <c r="P59" i="1"/>
  <c r="S46" i="1"/>
  <c r="S89" i="1"/>
  <c r="R131" i="1"/>
  <c r="O251" i="1"/>
  <c r="O117" i="1"/>
  <c r="P307" i="1"/>
  <c r="S149" i="1"/>
  <c r="R142" i="1"/>
  <c r="Q206" i="1"/>
  <c r="S189" i="1"/>
  <c r="P322" i="1"/>
  <c r="P314" i="1"/>
  <c r="N285" i="1"/>
  <c r="T285" i="1" s="1"/>
  <c r="Q368" i="1"/>
  <c r="O81" i="1"/>
  <c r="Q308" i="1"/>
  <c r="Q35" i="1"/>
  <c r="S241" i="1"/>
  <c r="Q342" i="1"/>
  <c r="N254" i="1"/>
  <c r="N67" i="1"/>
  <c r="P41" i="1"/>
  <c r="Q233" i="1"/>
  <c r="N267" i="1"/>
  <c r="Q110" i="1"/>
  <c r="S365" i="1"/>
  <c r="Q363" i="1"/>
  <c r="Q80" i="1"/>
  <c r="N94" i="1"/>
  <c r="R179" i="1"/>
  <c r="R385" i="1"/>
  <c r="Q164" i="1"/>
  <c r="R395" i="1"/>
  <c r="P351" i="1"/>
  <c r="P185" i="1"/>
  <c r="P159" i="1"/>
  <c r="Q241" i="1"/>
  <c r="P366" i="1"/>
  <c r="O39" i="1"/>
  <c r="S206" i="1"/>
  <c r="N291" i="1"/>
  <c r="Q184" i="1"/>
  <c r="Q91" i="1"/>
  <c r="R114" i="1"/>
  <c r="Q141" i="1"/>
  <c r="P323" i="1"/>
  <c r="P125" i="1"/>
  <c r="R154" i="1"/>
  <c r="O301" i="1"/>
  <c r="T301" i="1" s="1"/>
  <c r="R393" i="1"/>
  <c r="Q124" i="1"/>
  <c r="P188" i="1"/>
  <c r="Q220" i="1"/>
  <c r="S146" i="1"/>
  <c r="Q340" i="1"/>
  <c r="P252" i="1"/>
  <c r="N316" i="1"/>
  <c r="T316" i="1" s="1"/>
  <c r="S203" i="1"/>
  <c r="N101" i="1"/>
  <c r="S144" i="1"/>
  <c r="P243" i="1"/>
  <c r="Q116" i="1"/>
  <c r="R149" i="1"/>
  <c r="Q129" i="1"/>
  <c r="R171" i="1"/>
  <c r="S214" i="1"/>
  <c r="N257" i="1"/>
  <c r="R367" i="1"/>
  <c r="P121" i="1"/>
  <c r="Q289" i="1"/>
  <c r="Q378" i="1"/>
  <c r="P207" i="1"/>
  <c r="P168" i="1"/>
  <c r="O266" i="1"/>
  <c r="N227" i="1"/>
  <c r="Q55" i="1"/>
  <c r="Q226" i="1"/>
  <c r="Q126" i="1"/>
  <c r="Q389" i="1"/>
  <c r="R173" i="1"/>
  <c r="Q386" i="1"/>
  <c r="Q332" i="1"/>
  <c r="O264" i="1"/>
  <c r="O238" i="1"/>
  <c r="R348" i="1"/>
  <c r="P318" i="1"/>
  <c r="P267" i="1"/>
  <c r="Q174" i="1"/>
  <c r="Q215" i="1"/>
  <c r="P182" i="1"/>
  <c r="Q198" i="1"/>
  <c r="R310" i="1"/>
  <c r="S253" i="1"/>
  <c r="S263" i="1"/>
  <c r="Q199" i="1"/>
  <c r="N361" i="1"/>
  <c r="S49" i="1"/>
  <c r="R262" i="1"/>
  <c r="R305" i="1"/>
  <c r="P389" i="1"/>
  <c r="O140" i="1"/>
  <c r="Q365" i="1"/>
  <c r="N378" i="1"/>
  <c r="O372" i="1"/>
  <c r="N387" i="1"/>
  <c r="R297" i="1"/>
  <c r="N37" i="1"/>
  <c r="Q292" i="1"/>
  <c r="N156" i="1"/>
  <c r="Q336" i="1"/>
  <c r="R225" i="1"/>
  <c r="P344" i="1"/>
  <c r="P145" i="1"/>
  <c r="Q358" i="1"/>
  <c r="O342" i="1"/>
  <c r="N28" i="1"/>
  <c r="N174" i="1"/>
  <c r="S242" i="1"/>
  <c r="N12" i="1"/>
  <c r="P385" i="1"/>
  <c r="N297" i="1"/>
  <c r="S256" i="1"/>
  <c r="R94" i="1"/>
  <c r="Q328" i="1"/>
  <c r="S27" i="1"/>
  <c r="R55" i="1"/>
  <c r="S275" i="1"/>
  <c r="S279" i="1"/>
  <c r="O143" i="1"/>
  <c r="O183" i="1"/>
  <c r="N343" i="1"/>
  <c r="N220" i="1"/>
  <c r="O312" i="1"/>
  <c r="T312" i="1" s="1"/>
  <c r="P76" i="1"/>
  <c r="O108" i="1"/>
  <c r="R238" i="1"/>
  <c r="O364" i="1"/>
  <c r="Q121" i="1"/>
  <c r="P202" i="1"/>
  <c r="P328" i="1"/>
  <c r="S36" i="1"/>
  <c r="S68" i="1"/>
  <c r="S260" i="1"/>
  <c r="S292" i="1"/>
  <c r="S324" i="1"/>
  <c r="Q239" i="1"/>
  <c r="S39" i="1"/>
  <c r="P332" i="1"/>
  <c r="O158" i="1"/>
  <c r="N359" i="1"/>
  <c r="N344" i="1"/>
  <c r="O25" i="1"/>
  <c r="Q176" i="1"/>
  <c r="S101" i="1"/>
  <c r="S81" i="1"/>
  <c r="S123" i="1"/>
  <c r="Q271" i="1"/>
  <c r="Q335" i="1"/>
  <c r="S111" i="1"/>
  <c r="S218" i="1"/>
  <c r="R134" i="1"/>
  <c r="Q280" i="1"/>
  <c r="R295" i="1"/>
  <c r="P31" i="1"/>
  <c r="S109" i="1"/>
  <c r="O130" i="1"/>
  <c r="N176" i="1"/>
  <c r="S145" i="1"/>
  <c r="S115" i="1"/>
  <c r="P178" i="1"/>
  <c r="R178" i="1"/>
  <c r="O276" i="1"/>
  <c r="Q276" i="1"/>
  <c r="P223" i="1"/>
  <c r="O74" i="1"/>
  <c r="N74" i="1"/>
  <c r="Q74" i="1"/>
  <c r="P74" i="1"/>
  <c r="N71" i="1"/>
  <c r="P71" i="1"/>
  <c r="O373" i="1"/>
  <c r="R373" i="1"/>
  <c r="S380" i="1"/>
  <c r="R380" i="1"/>
  <c r="O336" i="1"/>
  <c r="R336" i="1"/>
  <c r="P132" i="1"/>
  <c r="Q132" i="1"/>
  <c r="N260" i="1"/>
  <c r="P260" i="1"/>
  <c r="N151" i="1"/>
  <c r="R151" i="1"/>
  <c r="N379" i="1"/>
  <c r="S379" i="1"/>
  <c r="R379" i="1"/>
  <c r="R234" i="1"/>
  <c r="S277" i="1"/>
  <c r="Q260" i="1"/>
  <c r="S151" i="1"/>
  <c r="Q12" i="1"/>
  <c r="R282" i="1"/>
  <c r="O282" i="1"/>
  <c r="T282" i="1" s="1"/>
  <c r="N282" i="1"/>
  <c r="R325" i="1"/>
  <c r="O325" i="1"/>
  <c r="T325" i="1" s="1"/>
  <c r="N325" i="1"/>
  <c r="O248" i="1"/>
  <c r="P248" i="1"/>
  <c r="R30" i="1"/>
  <c r="P52" i="1"/>
  <c r="Q52" i="1"/>
  <c r="R219" i="1"/>
  <c r="L319" i="1"/>
  <c r="R65" i="1"/>
  <c r="S137" i="1"/>
  <c r="P43" i="1"/>
  <c r="S235" i="1"/>
  <c r="P321" i="1"/>
  <c r="P239" i="1"/>
  <c r="S14" i="1"/>
  <c r="Q31" i="1"/>
  <c r="O66" i="1"/>
  <c r="S22" i="1"/>
  <c r="P270" i="1"/>
  <c r="P360" i="1"/>
  <c r="N395" i="1"/>
  <c r="N49" i="1"/>
  <c r="R12" i="1"/>
  <c r="S47" i="1"/>
  <c r="S133" i="1"/>
  <c r="R261" i="1"/>
  <c r="R303" i="1"/>
  <c r="P27" i="1"/>
  <c r="S91" i="1"/>
  <c r="S283" i="1"/>
  <c r="R326" i="1"/>
  <c r="R13" i="1"/>
  <c r="P98" i="1"/>
  <c r="Q339" i="1"/>
  <c r="S15" i="1"/>
  <c r="Q229" i="1"/>
  <c r="R343" i="1"/>
  <c r="P23" i="1"/>
  <c r="N179" i="1"/>
  <c r="Q161" i="1"/>
  <c r="Q300" i="1"/>
  <c r="O216" i="1"/>
  <c r="O297" i="1"/>
  <c r="N131" i="1"/>
  <c r="R104" i="1"/>
  <c r="R136" i="1"/>
  <c r="R232" i="1"/>
  <c r="Q297" i="1"/>
  <c r="Q76" i="1"/>
  <c r="R203" i="1"/>
  <c r="S18" i="1"/>
  <c r="S77" i="1"/>
  <c r="P46" i="1"/>
  <c r="R21" i="1"/>
  <c r="N158" i="1"/>
  <c r="O174" i="1"/>
  <c r="O199" i="1"/>
  <c r="N357" i="1"/>
  <c r="O393" i="1"/>
  <c r="O344" i="1"/>
  <c r="S217" i="1"/>
  <c r="S381" i="1"/>
  <c r="R122" i="1"/>
  <c r="R59" i="1"/>
  <c r="R102" i="1"/>
  <c r="R145" i="1"/>
  <c r="R230" i="1"/>
  <c r="L315" i="1"/>
  <c r="R327" i="1"/>
  <c r="P203" i="1"/>
  <c r="O155" i="1"/>
  <c r="O192" i="1"/>
  <c r="P352" i="1"/>
  <c r="N364" i="1"/>
  <c r="N243" i="1"/>
  <c r="R106" i="1"/>
  <c r="N43" i="1"/>
  <c r="L103" i="1"/>
  <c r="Q314" i="1"/>
  <c r="N244" i="1"/>
  <c r="P200" i="1"/>
  <c r="R239" i="1"/>
  <c r="Q325" i="1"/>
  <c r="S155" i="1"/>
  <c r="Q165" i="1"/>
  <c r="P229" i="1"/>
  <c r="S343" i="1"/>
  <c r="P242" i="1"/>
  <c r="T242" i="1" s="1"/>
  <c r="P336" i="1"/>
  <c r="O131" i="1"/>
  <c r="S393" i="1"/>
  <c r="N306" i="1"/>
  <c r="P279" i="1"/>
  <c r="Q327" i="1"/>
  <c r="Q268" i="1"/>
  <c r="O281" i="1"/>
  <c r="Q158" i="1"/>
  <c r="N204" i="1"/>
  <c r="N123" i="1"/>
  <c r="O58" i="1"/>
  <c r="P130" i="1"/>
  <c r="P347" i="1"/>
  <c r="P381" i="1"/>
  <c r="Q114" i="1"/>
  <c r="P78" i="1"/>
  <c r="Q159" i="1"/>
  <c r="N212" i="1"/>
  <c r="P147" i="1"/>
  <c r="P186" i="1"/>
  <c r="N221" i="1"/>
  <c r="L376" i="1"/>
  <c r="S52" i="1"/>
  <c r="R84" i="1"/>
  <c r="R276" i="1"/>
  <c r="S308" i="1"/>
  <c r="R78" i="1"/>
  <c r="R313" i="1"/>
  <c r="S69" i="1"/>
  <c r="P83" i="1"/>
  <c r="Q23" i="1"/>
  <c r="N159" i="1"/>
  <c r="N195" i="1"/>
  <c r="N54" i="1"/>
  <c r="R24" i="1"/>
  <c r="S88" i="1"/>
  <c r="R280" i="1"/>
  <c r="R312" i="1"/>
  <c r="R344" i="1"/>
  <c r="P82" i="1"/>
  <c r="Q46" i="1"/>
  <c r="Q252" i="1"/>
  <c r="Q377" i="1"/>
  <c r="O142" i="1"/>
  <c r="O164" i="1"/>
  <c r="O161" i="1"/>
  <c r="N377" i="1"/>
  <c r="R381" i="1"/>
  <c r="P301" i="1"/>
  <c r="S356" i="1"/>
  <c r="Q356" i="1"/>
  <c r="O341" i="1"/>
  <c r="N341" i="1"/>
  <c r="O385" i="1"/>
  <c r="N385" i="1"/>
  <c r="U385" i="1" s="1"/>
  <c r="N193" i="1"/>
  <c r="O193" i="1"/>
  <c r="N18" i="1"/>
  <c r="O18" i="1"/>
  <c r="O115" i="1"/>
  <c r="S30" i="1"/>
  <c r="S51" i="1"/>
  <c r="S94" i="1"/>
  <c r="S265" i="1"/>
  <c r="R369" i="1"/>
  <c r="R63" i="1"/>
  <c r="R86" i="1"/>
  <c r="L129" i="1"/>
  <c r="R193" i="1"/>
  <c r="R299" i="1"/>
  <c r="S93" i="1"/>
  <c r="R263" i="1"/>
  <c r="P303" i="1"/>
  <c r="P244" i="1"/>
  <c r="Q117" i="1"/>
  <c r="Q321" i="1"/>
  <c r="Q18" i="1"/>
  <c r="N228" i="1"/>
  <c r="Q334" i="1"/>
  <c r="P334" i="1"/>
  <c r="N266" i="1"/>
  <c r="Q99" i="1"/>
  <c r="Q244" i="1"/>
  <c r="R394" i="1"/>
  <c r="P18" i="1"/>
  <c r="N207" i="1"/>
  <c r="O369" i="1"/>
  <c r="N369" i="1"/>
  <c r="O368" i="1"/>
  <c r="N368" i="1"/>
  <c r="P261" i="1"/>
  <c r="N261" i="1"/>
  <c r="S73" i="1"/>
  <c r="R329" i="1"/>
  <c r="R42" i="1"/>
  <c r="S85" i="1"/>
  <c r="S341" i="1"/>
  <c r="S107" i="1"/>
  <c r="R278" i="1"/>
  <c r="Q157" i="1"/>
  <c r="P367" i="1"/>
  <c r="R14" i="1"/>
  <c r="P276" i="1"/>
  <c r="P181" i="1"/>
  <c r="P305" i="1"/>
  <c r="P166" i="1"/>
  <c r="R237" i="1"/>
  <c r="P129" i="1"/>
  <c r="N175" i="1"/>
  <c r="O207" i="1"/>
  <c r="P356" i="1"/>
  <c r="O244" i="1"/>
  <c r="O360" i="1"/>
  <c r="N374" i="1"/>
  <c r="O147" i="1"/>
  <c r="N186" i="1"/>
  <c r="R100" i="1"/>
  <c r="R132" i="1"/>
  <c r="S228" i="1"/>
  <c r="R90" i="1"/>
  <c r="R218" i="1"/>
  <c r="S239" i="1"/>
  <c r="S261" i="1"/>
  <c r="S282" i="1"/>
  <c r="S303" i="1"/>
  <c r="S325" i="1"/>
  <c r="S219" i="1"/>
  <c r="S305" i="1"/>
  <c r="S285" i="1"/>
  <c r="Q183" i="1"/>
  <c r="S295" i="1"/>
  <c r="P165" i="1"/>
  <c r="O154" i="1"/>
  <c r="S87" i="1"/>
  <c r="N339" i="1"/>
  <c r="P161" i="1"/>
  <c r="N238" i="1"/>
  <c r="N389" i="1"/>
  <c r="U389" i="1" s="1"/>
  <c r="O384" i="1"/>
  <c r="O28" i="1"/>
  <c r="N229" i="1"/>
  <c r="N31" i="1"/>
  <c r="S40" i="1"/>
  <c r="R72" i="1"/>
  <c r="R264" i="1"/>
  <c r="S296" i="1"/>
  <c r="R328" i="1"/>
  <c r="S233" i="1"/>
  <c r="P140" i="1"/>
  <c r="Q188" i="1"/>
  <c r="S287" i="1"/>
  <c r="S50" i="1"/>
  <c r="R221" i="1"/>
  <c r="Q82" i="1"/>
  <c r="Q189" i="1"/>
  <c r="Q247" i="1"/>
  <c r="P327" i="1"/>
  <c r="L247" i="1"/>
  <c r="P110" i="1"/>
  <c r="S21" i="1"/>
  <c r="P149" i="1"/>
  <c r="Q281" i="1"/>
  <c r="Q393" i="1"/>
  <c r="N183" i="1"/>
  <c r="N215" i="1"/>
  <c r="O171" i="1"/>
  <c r="N140" i="1"/>
  <c r="N161" i="1"/>
  <c r="O377" i="1"/>
  <c r="N58" i="1"/>
  <c r="Q315" i="1"/>
  <c r="Q301" i="1"/>
  <c r="N72" i="1"/>
  <c r="S249" i="1"/>
  <c r="S291" i="1"/>
  <c r="S313" i="1"/>
  <c r="R69" i="1"/>
  <c r="R133" i="1"/>
  <c r="R283" i="1"/>
  <c r="P126" i="1"/>
  <c r="R210" i="1"/>
  <c r="Q122" i="1"/>
  <c r="P373" i="1"/>
  <c r="P91" i="1"/>
  <c r="Q364" i="1"/>
  <c r="N248" i="1"/>
  <c r="T248" i="1" s="1"/>
  <c r="R120" i="1"/>
  <c r="S216" i="1"/>
  <c r="R248" i="1"/>
  <c r="S289" i="1"/>
  <c r="P167" i="1"/>
  <c r="Q391" i="1"/>
  <c r="Q89" i="1"/>
  <c r="N164" i="1"/>
  <c r="S25" i="1"/>
  <c r="R67" i="1"/>
  <c r="R110" i="1"/>
  <c r="S71" i="1"/>
  <c r="N198" i="1"/>
  <c r="N17" i="1"/>
  <c r="R116" i="1"/>
  <c r="S212" i="1"/>
  <c r="S244" i="1"/>
  <c r="R227" i="1"/>
  <c r="Q104" i="1"/>
  <c r="Q200" i="1"/>
  <c r="R47" i="1"/>
  <c r="R70" i="1"/>
  <c r="R241" i="1"/>
  <c r="S326" i="1"/>
  <c r="Q83" i="1"/>
  <c r="P79" i="1"/>
  <c r="N259" i="1"/>
  <c r="N216" i="1"/>
  <c r="N336" i="1"/>
  <c r="N370" i="1"/>
  <c r="S211" i="1"/>
  <c r="Q167" i="1"/>
  <c r="P391" i="1"/>
  <c r="P89" i="1"/>
  <c r="N199" i="1"/>
  <c r="P231" i="1"/>
  <c r="O343" i="1"/>
  <c r="P340" i="1"/>
  <c r="N242" i="1"/>
  <c r="O357" i="1"/>
  <c r="S98" i="1"/>
  <c r="Q269" i="1"/>
  <c r="Q177" i="1"/>
  <c r="O182" i="1"/>
  <c r="O358" i="1"/>
  <c r="T358" i="1" s="1"/>
  <c r="N390" i="1"/>
  <c r="L64" i="1"/>
  <c r="L115" i="1"/>
  <c r="L321" i="1"/>
  <c r="N321" i="1"/>
  <c r="O287" i="1"/>
  <c r="N287" i="1"/>
  <c r="T287" i="1" s="1"/>
  <c r="Q20" i="1"/>
  <c r="N303" i="1"/>
  <c r="T303" i="1" s="1"/>
  <c r="O139" i="1"/>
  <c r="P139" i="1"/>
  <c r="P346" i="1"/>
  <c r="Q346" i="1"/>
  <c r="O257" i="1"/>
  <c r="Q360" i="1"/>
  <c r="S185" i="1"/>
  <c r="L32" i="1"/>
  <c r="L96" i="1"/>
  <c r="N53" i="1"/>
  <c r="L265" i="1"/>
  <c r="L286" i="1"/>
  <c r="L307" i="1"/>
  <c r="L329" i="1"/>
  <c r="P116" i="1"/>
  <c r="S42" i="1"/>
  <c r="S63" i="1"/>
  <c r="R85" i="1"/>
  <c r="S106" i="1"/>
  <c r="R127" i="1"/>
  <c r="R213" i="1"/>
  <c r="S255" i="1"/>
  <c r="L298" i="1"/>
  <c r="S43" i="1"/>
  <c r="R129" i="1"/>
  <c r="R214" i="1"/>
  <c r="R235" i="1"/>
  <c r="R257" i="1"/>
  <c r="U257" i="1" s="1"/>
  <c r="S278" i="1"/>
  <c r="S299" i="1"/>
  <c r="S321" i="1"/>
  <c r="R93" i="1"/>
  <c r="L34" i="1"/>
  <c r="R205" i="1"/>
  <c r="Q257" i="1"/>
  <c r="T257" i="1" s="1"/>
  <c r="P337" i="1"/>
  <c r="Q337" i="1"/>
  <c r="O166" i="1"/>
  <c r="P86" i="1"/>
  <c r="Q255" i="1"/>
  <c r="P250" i="1"/>
  <c r="O250" i="1"/>
  <c r="N250" i="1"/>
  <c r="O346" i="1"/>
  <c r="R346" i="1"/>
  <c r="N51" i="1"/>
  <c r="O53" i="1"/>
  <c r="T53" i="1" s="1"/>
  <c r="L48" i="1"/>
  <c r="L80" i="1"/>
  <c r="R73" i="1"/>
  <c r="R137" i="1"/>
  <c r="S222" i="1"/>
  <c r="R243" i="1"/>
  <c r="R265" i="1"/>
  <c r="S286" i="1"/>
  <c r="S307" i="1"/>
  <c r="S329" i="1"/>
  <c r="S127" i="1"/>
  <c r="O65" i="1"/>
  <c r="N65" i="1"/>
  <c r="S257" i="1"/>
  <c r="R321" i="1"/>
  <c r="P135" i="1"/>
  <c r="Q287" i="1"/>
  <c r="Q351" i="1"/>
  <c r="Q185" i="1"/>
  <c r="Q95" i="1"/>
  <c r="R322" i="1"/>
  <c r="R22" i="1"/>
  <c r="R180" i="1"/>
  <c r="O302" i="1"/>
  <c r="Q302" i="1"/>
  <c r="P302" i="1"/>
  <c r="R222" i="1"/>
  <c r="S243" i="1"/>
  <c r="R286" i="1"/>
  <c r="R307" i="1"/>
  <c r="P100" i="1"/>
  <c r="P164" i="1"/>
  <c r="O106" i="1"/>
  <c r="N106" i="1"/>
  <c r="S86" i="1"/>
  <c r="L107" i="1"/>
  <c r="Q93" i="1"/>
  <c r="Q135" i="1"/>
  <c r="P287" i="1"/>
  <c r="Q319" i="1"/>
  <c r="R119" i="1"/>
  <c r="Q142" i="1"/>
  <c r="P95" i="1"/>
  <c r="Q181" i="1"/>
  <c r="O273" i="1"/>
  <c r="P273" i="1"/>
  <c r="P369" i="1"/>
  <c r="Q65" i="1"/>
  <c r="Q223" i="1"/>
  <c r="O223" i="1"/>
  <c r="Q139" i="1"/>
  <c r="S388" i="1"/>
  <c r="P388" i="1"/>
  <c r="Q196" i="1"/>
  <c r="O151" i="1"/>
  <c r="Q180" i="1"/>
  <c r="S202" i="1"/>
  <c r="O314" i="1"/>
  <c r="O261" i="1"/>
  <c r="N16" i="1"/>
  <c r="O72" i="1"/>
  <c r="Q24" i="1"/>
  <c r="P24" i="1"/>
  <c r="O75" i="1"/>
  <c r="O17" i="1"/>
  <c r="R36" i="1"/>
  <c r="R52" i="1"/>
  <c r="R68" i="1"/>
  <c r="S84" i="1"/>
  <c r="S100" i="1"/>
  <c r="S116" i="1"/>
  <c r="S132" i="1"/>
  <c r="R212" i="1"/>
  <c r="R228" i="1"/>
  <c r="R244" i="1"/>
  <c r="R260" i="1"/>
  <c r="S276" i="1"/>
  <c r="R292" i="1"/>
  <c r="R308" i="1"/>
  <c r="R324" i="1"/>
  <c r="S121" i="1"/>
  <c r="R249" i="1"/>
  <c r="S270" i="1"/>
  <c r="S334" i="1"/>
  <c r="Q88" i="1"/>
  <c r="Q152" i="1"/>
  <c r="S90" i="1"/>
  <c r="R113" i="1"/>
  <c r="S262" i="1"/>
  <c r="S13" i="1"/>
  <c r="P77" i="1"/>
  <c r="Q291" i="1"/>
  <c r="N323" i="1"/>
  <c r="O323" i="1"/>
  <c r="P371" i="1"/>
  <c r="P169" i="1"/>
  <c r="R39" i="1"/>
  <c r="S125" i="1"/>
  <c r="S210" i="1"/>
  <c r="P101" i="1"/>
  <c r="P386" i="1"/>
  <c r="O179" i="1"/>
  <c r="O195" i="1"/>
  <c r="N232" i="1"/>
  <c r="O232" i="1"/>
  <c r="N349" i="1"/>
  <c r="O349" i="1"/>
  <c r="S382" i="1"/>
  <c r="N382" i="1"/>
  <c r="R185" i="1"/>
  <c r="O270" i="1"/>
  <c r="Q119" i="1"/>
  <c r="Q307" i="1"/>
  <c r="Q277" i="1"/>
  <c r="P325" i="1"/>
  <c r="P171" i="1"/>
  <c r="Q171" i="1"/>
  <c r="N366" i="1"/>
  <c r="O366" i="1"/>
  <c r="O394" i="1"/>
  <c r="O395" i="1"/>
  <c r="Q43" i="1"/>
  <c r="R356" i="1"/>
  <c r="O99" i="1"/>
  <c r="Q136" i="1"/>
  <c r="O136" i="1"/>
  <c r="Q168" i="1"/>
  <c r="R285" i="1"/>
  <c r="R311" i="1"/>
  <c r="N211" i="1"/>
  <c r="O211" i="1"/>
  <c r="N355" i="1"/>
  <c r="O355" i="1"/>
  <c r="R386" i="1"/>
  <c r="N150" i="1"/>
  <c r="N239" i="1"/>
  <c r="U239" i="1" s="1"/>
  <c r="Q290" i="1"/>
  <c r="N160" i="1"/>
  <c r="O196" i="1"/>
  <c r="O260" i="1"/>
  <c r="Q392" i="1"/>
  <c r="O168" i="1"/>
  <c r="Q202" i="1"/>
  <c r="L362" i="1"/>
  <c r="P378" i="1"/>
  <c r="N249" i="1"/>
  <c r="L197" i="1"/>
  <c r="O361" i="1"/>
  <c r="O379" i="1"/>
  <c r="N185" i="1"/>
  <c r="N345" i="1"/>
  <c r="N24" i="1"/>
  <c r="O71" i="1"/>
  <c r="R57" i="1"/>
  <c r="R206" i="1"/>
  <c r="R270" i="1"/>
  <c r="R291" i="1"/>
  <c r="O313" i="1"/>
  <c r="N313" i="1"/>
  <c r="T313" i="1" s="1"/>
  <c r="P88" i="1"/>
  <c r="S26" i="1"/>
  <c r="R111" i="1"/>
  <c r="R49" i="1"/>
  <c r="S113" i="1"/>
  <c r="S134" i="1"/>
  <c r="Q98" i="1"/>
  <c r="O275" i="1"/>
  <c r="N275" i="1"/>
  <c r="Q323" i="1"/>
  <c r="S226" i="1"/>
  <c r="Q211" i="1"/>
  <c r="R125" i="1"/>
  <c r="R15" i="1"/>
  <c r="Q261" i="1"/>
  <c r="P309" i="1"/>
  <c r="Q341" i="1"/>
  <c r="Q27" i="1"/>
  <c r="P134" i="1"/>
  <c r="O339" i="1"/>
  <c r="P262" i="1"/>
  <c r="S383" i="1"/>
  <c r="N170" i="1"/>
  <c r="P113" i="1"/>
  <c r="Q322" i="1"/>
  <c r="O159" i="1"/>
  <c r="P310" i="1"/>
  <c r="P304" i="1"/>
  <c r="R334" i="1"/>
  <c r="O389" i="1"/>
  <c r="S367" i="1"/>
  <c r="N384" i="1"/>
  <c r="O386" i="1"/>
  <c r="N40" i="1"/>
  <c r="O54" i="1"/>
  <c r="R40" i="1"/>
  <c r="S56" i="1"/>
  <c r="S72" i="1"/>
  <c r="R88" i="1"/>
  <c r="S104" i="1"/>
  <c r="S120" i="1"/>
  <c r="S136" i="1"/>
  <c r="R216" i="1"/>
  <c r="S232" i="1"/>
  <c r="S248" i="1"/>
  <c r="S264" i="1"/>
  <c r="S280" i="1"/>
  <c r="R296" i="1"/>
  <c r="S312" i="1"/>
  <c r="S328" i="1"/>
  <c r="P124" i="1"/>
  <c r="R267" i="1"/>
  <c r="R50" i="1"/>
  <c r="R135" i="1"/>
  <c r="S221" i="1"/>
  <c r="S306" i="1"/>
  <c r="Q375" i="1"/>
  <c r="P174" i="1"/>
  <c r="P268" i="1"/>
  <c r="S174" i="1"/>
  <c r="Q155" i="1"/>
  <c r="O327" i="1"/>
  <c r="T327" i="1" s="1"/>
  <c r="O268" i="1"/>
  <c r="P312" i="1"/>
  <c r="N59" i="1"/>
  <c r="R25" i="1"/>
  <c r="R46" i="1"/>
  <c r="S67" i="1"/>
  <c r="R89" i="1"/>
  <c r="S110" i="1"/>
  <c r="S131" i="1"/>
  <c r="Q192" i="1"/>
  <c r="R38" i="1"/>
  <c r="S59" i="1"/>
  <c r="R81" i="1"/>
  <c r="S102" i="1"/>
  <c r="R123" i="1"/>
  <c r="R242" i="1"/>
  <c r="S327" i="1"/>
  <c r="Q102" i="1"/>
  <c r="N155" i="1"/>
  <c r="O176" i="1"/>
  <c r="N192" i="1"/>
  <c r="Q145" i="1"/>
  <c r="P294" i="1"/>
  <c r="P230" i="1"/>
  <c r="N373" i="1"/>
  <c r="O382" i="1"/>
  <c r="N386" i="1"/>
  <c r="O40" i="1"/>
  <c r="S24" i="1"/>
  <c r="S246" i="1"/>
  <c r="R331" i="1"/>
  <c r="Q125" i="1"/>
  <c r="P375" i="1"/>
  <c r="P131" i="1"/>
  <c r="R231" i="1"/>
  <c r="P297" i="1"/>
  <c r="P330" i="1"/>
  <c r="Q182" i="1"/>
  <c r="N171" i="1"/>
  <c r="U171" i="1" s="1"/>
  <c r="O236" i="1"/>
  <c r="R140" i="1"/>
  <c r="Q344" i="1"/>
  <c r="N281" i="1"/>
  <c r="T281" i="1" s="1"/>
  <c r="O59" i="1"/>
  <c r="O23" i="1"/>
  <c r="S238" i="1"/>
  <c r="S38" i="1"/>
  <c r="R23" i="1"/>
  <c r="Q390" i="1"/>
  <c r="O365" i="1"/>
  <c r="N340" i="1"/>
  <c r="N375" i="1"/>
  <c r="Q156" i="1"/>
  <c r="N309" i="1"/>
  <c r="P97" i="1"/>
  <c r="U97" i="1" s="1"/>
  <c r="P306" i="1"/>
  <c r="L152" i="1"/>
  <c r="N380" i="1"/>
  <c r="O348" i="1"/>
  <c r="R56" i="1"/>
  <c r="P28" i="1"/>
  <c r="R306" i="1"/>
  <c r="Q284" i="1"/>
  <c r="L317" i="1"/>
  <c r="P281" i="1"/>
  <c r="Q118" i="1"/>
  <c r="R217" i="1"/>
  <c r="S315" i="1"/>
  <c r="Q81" i="1"/>
  <c r="P358" i="1"/>
  <c r="U358" i="1" s="1"/>
  <c r="N333" i="1"/>
  <c r="N381" i="1"/>
  <c r="N177" i="1"/>
  <c r="N353" i="1"/>
  <c r="O391" i="1"/>
  <c r="T314" i="1"/>
  <c r="T323" i="1"/>
  <c r="U336" i="1"/>
  <c r="P47" i="1"/>
  <c r="Q47" i="1"/>
  <c r="Q112" i="1"/>
  <c r="P112" i="1"/>
  <c r="P240" i="1"/>
  <c r="Q240" i="1"/>
  <c r="L304" i="1"/>
  <c r="O304" i="1"/>
  <c r="N304" i="1"/>
  <c r="L290" i="1"/>
  <c r="N290" i="1"/>
  <c r="O290" i="1"/>
  <c r="R353" i="1"/>
  <c r="S353" i="1"/>
  <c r="L153" i="1"/>
  <c r="S153" i="1"/>
  <c r="R153" i="1"/>
  <c r="P19" i="1"/>
  <c r="Q19" i="1"/>
  <c r="O50" i="1"/>
  <c r="O47" i="1"/>
  <c r="Q69" i="1"/>
  <c r="P69" i="1"/>
  <c r="O37" i="1"/>
  <c r="N21" i="1"/>
  <c r="L112" i="1"/>
  <c r="L128" i="1"/>
  <c r="L208" i="1"/>
  <c r="N208" i="1"/>
  <c r="O208" i="1"/>
  <c r="L224" i="1"/>
  <c r="N224" i="1"/>
  <c r="O224" i="1"/>
  <c r="L240" i="1"/>
  <c r="N240" i="1"/>
  <c r="O240" i="1"/>
  <c r="L256" i="1"/>
  <c r="O256" i="1"/>
  <c r="N256" i="1"/>
  <c r="P272" i="1"/>
  <c r="Q272" i="1"/>
  <c r="P320" i="1"/>
  <c r="Q320" i="1"/>
  <c r="R115" i="1"/>
  <c r="Q84" i="1"/>
  <c r="Q148" i="1"/>
  <c r="P212" i="1"/>
  <c r="L42" i="1"/>
  <c r="L63" i="1"/>
  <c r="O63" i="1"/>
  <c r="L85" i="1"/>
  <c r="Q106" i="1"/>
  <c r="P106" i="1"/>
  <c r="P127" i="1"/>
  <c r="Q127" i="1"/>
  <c r="L213" i="1"/>
  <c r="O213" i="1"/>
  <c r="L234" i="1"/>
  <c r="L255" i="1"/>
  <c r="R43" i="1"/>
  <c r="S65" i="1"/>
  <c r="R107" i="1"/>
  <c r="S129" i="1"/>
  <c r="Q214" i="1"/>
  <c r="P214" i="1"/>
  <c r="P235" i="1"/>
  <c r="Q235" i="1"/>
  <c r="L278" i="1"/>
  <c r="N278" i="1"/>
  <c r="O278" i="1"/>
  <c r="L299" i="1"/>
  <c r="N299" i="1"/>
  <c r="O299" i="1"/>
  <c r="L93" i="1"/>
  <c r="P93" i="1"/>
  <c r="Q178" i="1"/>
  <c r="P255" i="1"/>
  <c r="Q303" i="1"/>
  <c r="P319" i="1"/>
  <c r="Q367" i="1"/>
  <c r="P383" i="1"/>
  <c r="L119" i="1"/>
  <c r="O119" i="1"/>
  <c r="N119" i="1"/>
  <c r="L205" i="1"/>
  <c r="O205" i="1"/>
  <c r="N205" i="1"/>
  <c r="L14" i="1"/>
  <c r="Q78" i="1"/>
  <c r="P142" i="1"/>
  <c r="Q163" i="1"/>
  <c r="P292" i="1"/>
  <c r="S103" i="1"/>
  <c r="P274" i="1"/>
  <c r="Q274" i="1"/>
  <c r="Q53" i="1"/>
  <c r="Q138" i="1"/>
  <c r="Q273" i="1"/>
  <c r="P289" i="1"/>
  <c r="P353" i="1"/>
  <c r="S66" i="1"/>
  <c r="L237" i="1"/>
  <c r="L22" i="1"/>
  <c r="O22" i="1"/>
  <c r="N22" i="1"/>
  <c r="Q86" i="1"/>
  <c r="P198" i="1"/>
  <c r="Q270" i="1"/>
  <c r="P153" i="1"/>
  <c r="Q153" i="1"/>
  <c r="L175" i="1"/>
  <c r="P191" i="1"/>
  <c r="Q191" i="1"/>
  <c r="N255" i="1"/>
  <c r="N319" i="1"/>
  <c r="P324" i="1"/>
  <c r="O180" i="1"/>
  <c r="O212" i="1"/>
  <c r="N276" i="1"/>
  <c r="N324" i="1"/>
  <c r="Q166" i="1"/>
  <c r="Q366" i="1"/>
  <c r="L151" i="1"/>
  <c r="Q234" i="1"/>
  <c r="P296" i="1"/>
  <c r="N202" i="1"/>
  <c r="O362" i="1"/>
  <c r="O221" i="1"/>
  <c r="L341" i="1"/>
  <c r="L369" i="1"/>
  <c r="L385" i="1"/>
  <c r="L368" i="1"/>
  <c r="L193" i="1"/>
  <c r="O321" i="1"/>
  <c r="Q376" i="1"/>
  <c r="P376" i="1"/>
  <c r="Q197" i="1"/>
  <c r="P197" i="1"/>
  <c r="O185" i="1"/>
  <c r="O265" i="1"/>
  <c r="N128" i="1"/>
  <c r="O80" i="1"/>
  <c r="O64" i="1"/>
  <c r="P48" i="1"/>
  <c r="Q48" i="1"/>
  <c r="N329" i="1"/>
  <c r="O24" i="1"/>
  <c r="O42" i="1"/>
  <c r="T113" i="1"/>
  <c r="O49" i="1"/>
  <c r="L36" i="1"/>
  <c r="O36" i="1"/>
  <c r="N36" i="1"/>
  <c r="L52" i="1"/>
  <c r="O52" i="1"/>
  <c r="N52" i="1"/>
  <c r="L68" i="1"/>
  <c r="O68" i="1"/>
  <c r="N68" i="1"/>
  <c r="L84" i="1"/>
  <c r="N84" i="1"/>
  <c r="O84" i="1"/>
  <c r="R164" i="1"/>
  <c r="L260" i="1"/>
  <c r="L276" i="1"/>
  <c r="L292" i="1"/>
  <c r="L308" i="1"/>
  <c r="L324" i="1"/>
  <c r="S35" i="1"/>
  <c r="S99" i="1"/>
  <c r="S142" i="1"/>
  <c r="S227" i="1"/>
  <c r="R355" i="1"/>
  <c r="S12" i="1"/>
  <c r="Q120" i="1"/>
  <c r="P184" i="1"/>
  <c r="R175" i="1"/>
  <c r="L261" i="1"/>
  <c r="L282" i="1"/>
  <c r="L303" i="1"/>
  <c r="L325" i="1"/>
  <c r="R27" i="1"/>
  <c r="S70" i="1"/>
  <c r="R91" i="1"/>
  <c r="L262" i="1"/>
  <c r="O262" i="1"/>
  <c r="N262" i="1"/>
  <c r="L283" i="1"/>
  <c r="N283" i="1"/>
  <c r="O283" i="1"/>
  <c r="L305" i="1"/>
  <c r="N305" i="1"/>
  <c r="O305" i="1"/>
  <c r="L326" i="1"/>
  <c r="N326" i="1"/>
  <c r="O326" i="1"/>
  <c r="L114" i="1"/>
  <c r="L285" i="1"/>
  <c r="Q34" i="1"/>
  <c r="P55" i="1"/>
  <c r="P141" i="1"/>
  <c r="R162" i="1"/>
  <c r="S162" i="1"/>
  <c r="Q205" i="1"/>
  <c r="P226" i="1"/>
  <c r="Q275" i="1"/>
  <c r="P291" i="1"/>
  <c r="Q355" i="1"/>
  <c r="S55" i="1"/>
  <c r="R141" i="1"/>
  <c r="S376" i="1"/>
  <c r="Q105" i="1"/>
  <c r="Q169" i="1"/>
  <c r="Q190" i="1"/>
  <c r="P264" i="1"/>
  <c r="L39" i="1"/>
  <c r="L295" i="1"/>
  <c r="N295" i="1"/>
  <c r="O295" i="1"/>
  <c r="Q37" i="1"/>
  <c r="T37" i="1" s="1"/>
  <c r="Q143" i="1"/>
  <c r="Q207" i="1"/>
  <c r="Q293" i="1"/>
  <c r="Q357" i="1"/>
  <c r="P49" i="1"/>
  <c r="Q134" i="1"/>
  <c r="P354" i="1"/>
  <c r="O300" i="1"/>
  <c r="N300" i="1"/>
  <c r="P144" i="1"/>
  <c r="Q144" i="1"/>
  <c r="N264" i="1"/>
  <c r="O328" i="1"/>
  <c r="T328" i="1" s="1"/>
  <c r="R187" i="1"/>
  <c r="S187" i="1"/>
  <c r="P342" i="1"/>
  <c r="S374" i="1"/>
  <c r="R374" i="1"/>
  <c r="O156" i="1"/>
  <c r="Q250" i="1"/>
  <c r="P368" i="1"/>
  <c r="P17" i="1"/>
  <c r="L173" i="1"/>
  <c r="N302" i="1"/>
  <c r="T318" i="1"/>
  <c r="P350" i="1"/>
  <c r="Q350" i="1"/>
  <c r="L172" i="1"/>
  <c r="S172" i="1"/>
  <c r="R172" i="1"/>
  <c r="P237" i="1"/>
  <c r="Q237" i="1"/>
  <c r="O209" i="1"/>
  <c r="P209" i="1"/>
  <c r="Q209" i="1"/>
  <c r="N277" i="1"/>
  <c r="N60" i="1"/>
  <c r="P60" i="1"/>
  <c r="Q370" i="1"/>
  <c r="P370" i="1"/>
  <c r="Q348" i="1"/>
  <c r="P348" i="1"/>
  <c r="N136" i="1"/>
  <c r="O88" i="1"/>
  <c r="P54" i="1"/>
  <c r="O35" i="1"/>
  <c r="N14" i="1"/>
  <c r="O93" i="1"/>
  <c r="Q45" i="1"/>
  <c r="N45" i="1"/>
  <c r="P45" i="1"/>
  <c r="R152" i="1"/>
  <c r="L62" i="1"/>
  <c r="O62" i="1"/>
  <c r="N62" i="1"/>
  <c r="S62" i="1"/>
  <c r="R62" i="1"/>
  <c r="S169" i="1"/>
  <c r="L254" i="1"/>
  <c r="R254" i="1"/>
  <c r="S318" i="1"/>
  <c r="Q92" i="1"/>
  <c r="L53" i="1"/>
  <c r="R53" i="1"/>
  <c r="S53" i="1"/>
  <c r="L95" i="1"/>
  <c r="S95" i="1"/>
  <c r="N95" i="1"/>
  <c r="R95" i="1"/>
  <c r="R202" i="1"/>
  <c r="L223" i="1"/>
  <c r="S223" i="1"/>
  <c r="O310" i="1"/>
  <c r="P295" i="1"/>
  <c r="Q298" i="1"/>
  <c r="R183" i="1"/>
  <c r="P308" i="1"/>
  <c r="P258" i="1"/>
  <c r="Q96" i="1"/>
  <c r="Q299" i="1"/>
  <c r="Q137" i="1"/>
  <c r="Q288" i="1"/>
  <c r="Q111" i="1"/>
  <c r="P51" i="1"/>
  <c r="Q51" i="1"/>
  <c r="Q208" i="1"/>
  <c r="P208" i="1"/>
  <c r="L272" i="1"/>
  <c r="N272" i="1"/>
  <c r="O272" i="1"/>
  <c r="L351" i="1"/>
  <c r="R351" i="1"/>
  <c r="Q160" i="1"/>
  <c r="P160" i="1"/>
  <c r="T308" i="1"/>
  <c r="O324" i="1"/>
  <c r="P150" i="1"/>
  <c r="P234" i="1"/>
  <c r="L168" i="1"/>
  <c r="R168" i="1"/>
  <c r="Q218" i="1"/>
  <c r="P218" i="1"/>
  <c r="T330" i="1"/>
  <c r="U341" i="1"/>
  <c r="L360" i="1"/>
  <c r="S360" i="1"/>
  <c r="Q394" i="1"/>
  <c r="P394" i="1"/>
  <c r="P249" i="1"/>
  <c r="Q249" i="1"/>
  <c r="N265" i="1"/>
  <c r="P372" i="1"/>
  <c r="Q372" i="1"/>
  <c r="O96" i="1"/>
  <c r="N80" i="1"/>
  <c r="P64" i="1"/>
  <c r="Q64" i="1"/>
  <c r="O32" i="1"/>
  <c r="P345" i="1"/>
  <c r="Q345" i="1"/>
  <c r="N107" i="1"/>
  <c r="U106" i="1"/>
  <c r="T106" i="1"/>
  <c r="P42" i="1"/>
  <c r="Q42" i="1"/>
  <c r="N103" i="1"/>
  <c r="Q39" i="1"/>
  <c r="P39" i="1"/>
  <c r="N129" i="1"/>
  <c r="U65" i="1"/>
  <c r="P33" i="1"/>
  <c r="Q33" i="1"/>
  <c r="S148" i="1"/>
  <c r="S164" i="1"/>
  <c r="L99" i="1"/>
  <c r="N99" i="1"/>
  <c r="L121" i="1"/>
  <c r="O121" i="1"/>
  <c r="N121" i="1"/>
  <c r="L29" i="1"/>
  <c r="S366" i="1"/>
  <c r="P119" i="1"/>
  <c r="P205" i="1"/>
  <c r="P387" i="1"/>
  <c r="S141" i="1"/>
  <c r="L226" i="1"/>
  <c r="N226" i="1"/>
  <c r="O226" i="1"/>
  <c r="P311" i="1"/>
  <c r="Q311" i="1"/>
  <c r="L19" i="1"/>
  <c r="Q147" i="1"/>
  <c r="Q186" i="1"/>
  <c r="Q154" i="1"/>
  <c r="P154" i="1"/>
  <c r="L170" i="1"/>
  <c r="P87" i="1"/>
  <c r="Q87" i="1"/>
  <c r="L258" i="1"/>
  <c r="O258" i="1"/>
  <c r="N258" i="1"/>
  <c r="P286" i="1"/>
  <c r="L144" i="1"/>
  <c r="L165" i="1"/>
  <c r="S165" i="1"/>
  <c r="R165" i="1"/>
  <c r="L184" i="1"/>
  <c r="S184" i="1"/>
  <c r="R184" i="1"/>
  <c r="L200" i="1"/>
  <c r="S200" i="1"/>
  <c r="N296" i="1"/>
  <c r="P21" i="1"/>
  <c r="P173" i="1"/>
  <c r="Q173" i="1"/>
  <c r="L190" i="1"/>
  <c r="N222" i="1"/>
  <c r="P254" i="1"/>
  <c r="Q254" i="1"/>
  <c r="O286" i="1"/>
  <c r="L334" i="1"/>
  <c r="L350" i="1"/>
  <c r="Q172" i="1"/>
  <c r="P172" i="1"/>
  <c r="Q380" i="1"/>
  <c r="P380" i="1"/>
  <c r="N273" i="1"/>
  <c r="L388" i="1"/>
  <c r="O388" i="1"/>
  <c r="L337" i="1"/>
  <c r="S337" i="1"/>
  <c r="R337" i="1"/>
  <c r="L367" i="1"/>
  <c r="L383" i="1"/>
  <c r="L201" i="1"/>
  <c r="O12" i="1"/>
  <c r="N293" i="1"/>
  <c r="L371" i="1"/>
  <c r="S371" i="1"/>
  <c r="N371" i="1"/>
  <c r="R371" i="1"/>
  <c r="T131" i="1"/>
  <c r="Q66" i="1"/>
  <c r="P66" i="1"/>
  <c r="N127" i="1"/>
  <c r="Q14" i="1"/>
  <c r="P14" i="1"/>
  <c r="O29" i="1"/>
  <c r="S152" i="1"/>
  <c r="L126" i="1"/>
  <c r="O126" i="1"/>
  <c r="N126" i="1"/>
  <c r="R126" i="1"/>
  <c r="S126" i="1"/>
  <c r="L233" i="1"/>
  <c r="N233" i="1"/>
  <c r="R233" i="1"/>
  <c r="O233" i="1"/>
  <c r="L117" i="1"/>
  <c r="S117" i="1"/>
  <c r="R117" i="1"/>
  <c r="S351" i="1"/>
  <c r="L97" i="1"/>
  <c r="S97" i="1"/>
  <c r="R97" i="1"/>
  <c r="L139" i="1"/>
  <c r="N289" i="1"/>
  <c r="Q26" i="1"/>
  <c r="Q133" i="1"/>
  <c r="P285" i="1"/>
  <c r="Q128" i="1"/>
  <c r="P128" i="1"/>
  <c r="P224" i="1"/>
  <c r="Q224" i="1"/>
  <c r="L288" i="1"/>
  <c r="O288" i="1"/>
  <c r="N288" i="1"/>
  <c r="L20" i="1"/>
  <c r="O20" i="1"/>
  <c r="N20" i="1"/>
  <c r="L274" i="1"/>
  <c r="N274" i="1"/>
  <c r="O274" i="1"/>
  <c r="L191" i="1"/>
  <c r="L335" i="1"/>
  <c r="S335" i="1"/>
  <c r="R335" i="1"/>
  <c r="N19" i="1"/>
  <c r="S48" i="1"/>
  <c r="R64" i="1"/>
  <c r="R80" i="1"/>
  <c r="R96" i="1"/>
  <c r="S112" i="1"/>
  <c r="S128" i="1"/>
  <c r="R208" i="1"/>
  <c r="S304" i="1"/>
  <c r="Q94" i="1"/>
  <c r="P94" i="1"/>
  <c r="L137" i="1"/>
  <c r="O137" i="1"/>
  <c r="N137" i="1"/>
  <c r="R20" i="1"/>
  <c r="R298" i="1"/>
  <c r="S319" i="1"/>
  <c r="S362" i="1"/>
  <c r="S178" i="1"/>
  <c r="P263" i="1"/>
  <c r="Q263" i="1"/>
  <c r="P50" i="1"/>
  <c r="P221" i="1"/>
  <c r="U221" i="1" s="1"/>
  <c r="S34" i="1"/>
  <c r="S205" i="1"/>
  <c r="S290" i="1"/>
  <c r="P103" i="1"/>
  <c r="Q103" i="1"/>
  <c r="S274" i="1"/>
  <c r="L150" i="1"/>
  <c r="L166" i="1"/>
  <c r="S166" i="1"/>
  <c r="R166" i="1"/>
  <c r="L66" i="1"/>
  <c r="N66" i="1"/>
  <c r="S237" i="1"/>
  <c r="Q107" i="1"/>
  <c r="O153" i="1"/>
  <c r="N191" i="1"/>
  <c r="O271" i="1"/>
  <c r="T271" i="1" s="1"/>
  <c r="O335" i="1"/>
  <c r="O351" i="1"/>
  <c r="L160" i="1"/>
  <c r="L180" i="1"/>
  <c r="L196" i="1"/>
  <c r="T228" i="1"/>
  <c r="O292" i="1"/>
  <c r="T292" i="1" s="1"/>
  <c r="Q15" i="1"/>
  <c r="R392" i="1"/>
  <c r="S392" i="1"/>
  <c r="L147" i="1"/>
  <c r="R147" i="1"/>
  <c r="S147" i="1"/>
  <c r="L186" i="1"/>
  <c r="R186" i="1"/>
  <c r="S186" i="1"/>
  <c r="L202" i="1"/>
  <c r="O234" i="1"/>
  <c r="Q266" i="1"/>
  <c r="P266" i="1"/>
  <c r="O298" i="1"/>
  <c r="L346" i="1"/>
  <c r="P362" i="1"/>
  <c r="Q362" i="1"/>
  <c r="L378" i="1"/>
  <c r="R378" i="1"/>
  <c r="S378" i="1"/>
  <c r="L394" i="1"/>
  <c r="O376" i="1"/>
  <c r="O197" i="1"/>
  <c r="L361" i="1"/>
  <c r="S361" i="1"/>
  <c r="R361" i="1"/>
  <c r="P379" i="1"/>
  <c r="Q379" i="1"/>
  <c r="Q395" i="1"/>
  <c r="P395" i="1"/>
  <c r="P265" i="1"/>
  <c r="Q265" i="1"/>
  <c r="L372" i="1"/>
  <c r="S372" i="1"/>
  <c r="R372" i="1"/>
  <c r="N112" i="1"/>
  <c r="N96" i="1"/>
  <c r="O48" i="1"/>
  <c r="N32" i="1"/>
  <c r="Q16" i="1"/>
  <c r="P16" i="1"/>
  <c r="L345" i="1"/>
  <c r="S345" i="1"/>
  <c r="R345" i="1"/>
  <c r="L387" i="1"/>
  <c r="S387" i="1"/>
  <c r="R387" i="1"/>
  <c r="N120" i="1"/>
  <c r="N139" i="1"/>
  <c r="O107" i="1"/>
  <c r="Q75" i="1"/>
  <c r="P75" i="1"/>
  <c r="O138" i="1"/>
  <c r="N135" i="1"/>
  <c r="O103" i="1"/>
  <c r="O129" i="1"/>
  <c r="R148" i="1"/>
  <c r="S196" i="1"/>
  <c r="L35" i="1"/>
  <c r="L57" i="1"/>
  <c r="O57" i="1"/>
  <c r="N57" i="1"/>
  <c r="L78" i="1"/>
  <c r="N78" i="1"/>
  <c r="O78" i="1"/>
  <c r="S163" i="1"/>
  <c r="L206" i="1"/>
  <c r="L227" i="1"/>
  <c r="L249" i="1"/>
  <c r="P72" i="1"/>
  <c r="T72" i="1" s="1"/>
  <c r="Q90" i="1"/>
  <c r="P90" i="1"/>
  <c r="L111" i="1"/>
  <c r="L133" i="1"/>
  <c r="R197" i="1"/>
  <c r="S346" i="1"/>
  <c r="L113" i="1"/>
  <c r="L134" i="1"/>
  <c r="O134" i="1"/>
  <c r="N134" i="1"/>
  <c r="S198" i="1"/>
  <c r="R29" i="1"/>
  <c r="R199" i="1"/>
  <c r="R366" i="1"/>
  <c r="U366" i="1" s="1"/>
  <c r="Q243" i="1"/>
  <c r="L311" i="1"/>
  <c r="N311" i="1"/>
  <c r="O311" i="1"/>
  <c r="R19" i="1"/>
  <c r="Q41" i="1"/>
  <c r="O122" i="1"/>
  <c r="N122" i="1"/>
  <c r="L154" i="1"/>
  <c r="Q170" i="1"/>
  <c r="P170" i="1"/>
  <c r="L87" i="1"/>
  <c r="O87" i="1"/>
  <c r="N87" i="1"/>
  <c r="R258" i="1"/>
  <c r="R388" i="1"/>
  <c r="P70" i="1"/>
  <c r="Q219" i="1"/>
  <c r="P179" i="1"/>
  <c r="Q179" i="1"/>
  <c r="P195" i="1"/>
  <c r="Q195" i="1"/>
  <c r="O307" i="1"/>
  <c r="L355" i="1"/>
  <c r="R161" i="1"/>
  <c r="S161" i="1"/>
  <c r="S364" i="1"/>
  <c r="R364" i="1"/>
  <c r="T364" i="1" s="1"/>
  <c r="O144" i="1"/>
  <c r="O165" i="1"/>
  <c r="O184" i="1"/>
  <c r="O200" i="1"/>
  <c r="O280" i="1"/>
  <c r="T280" i="1" s="1"/>
  <c r="O296" i="1"/>
  <c r="Q21" i="1"/>
  <c r="N152" i="1"/>
  <c r="O173" i="1"/>
  <c r="N190" i="1"/>
  <c r="O206" i="1"/>
  <c r="Q238" i="1"/>
  <c r="P238" i="1"/>
  <c r="N286" i="1"/>
  <c r="N334" i="1"/>
  <c r="O350" i="1"/>
  <c r="N172" i="1"/>
  <c r="N237" i="1"/>
  <c r="Q349" i="1"/>
  <c r="P349" i="1"/>
  <c r="L380" i="1"/>
  <c r="O380" i="1"/>
  <c r="Q382" i="1"/>
  <c r="P382" i="1"/>
  <c r="N213" i="1"/>
  <c r="O337" i="1"/>
  <c r="N367" i="1"/>
  <c r="O383" i="1"/>
  <c r="N201" i="1"/>
  <c r="N92" i="1"/>
  <c r="P44" i="1"/>
  <c r="O44" i="1"/>
  <c r="Q44" i="1"/>
  <c r="O98" i="1"/>
  <c r="N34" i="1"/>
  <c r="N63" i="1"/>
  <c r="N77" i="1"/>
  <c r="Q61" i="1"/>
  <c r="N61" i="1"/>
  <c r="P61" i="1"/>
  <c r="N29" i="1"/>
  <c r="R200" i="1"/>
  <c r="L41" i="1"/>
  <c r="S41" i="1"/>
  <c r="R41" i="1"/>
  <c r="N41" i="1"/>
  <c r="O41" i="1"/>
  <c r="L83" i="1"/>
  <c r="S83" i="1"/>
  <c r="R83" i="1"/>
  <c r="S190" i="1"/>
  <c r="L211" i="1"/>
  <c r="R211" i="1"/>
  <c r="U211" i="1" s="1"/>
  <c r="Q108" i="1"/>
  <c r="N108" i="1"/>
  <c r="P108" i="1"/>
  <c r="L31" i="1"/>
  <c r="R31" i="1"/>
  <c r="S31" i="1"/>
  <c r="L74" i="1"/>
  <c r="R74" i="1"/>
  <c r="S74" i="1"/>
  <c r="R181" i="1"/>
  <c r="P313" i="1"/>
  <c r="S143" i="1"/>
  <c r="P30" i="1"/>
  <c r="T23" i="1"/>
  <c r="P256" i="1"/>
  <c r="Q256" i="1"/>
  <c r="L320" i="1"/>
  <c r="O320" i="1"/>
  <c r="N320" i="1"/>
  <c r="L277" i="1"/>
  <c r="O277" i="1"/>
  <c r="Q50" i="1"/>
  <c r="L322" i="1"/>
  <c r="O322" i="1"/>
  <c r="N322" i="1"/>
  <c r="Q175" i="1"/>
  <c r="P175" i="1"/>
  <c r="N15" i="1"/>
  <c r="S32" i="1"/>
  <c r="S224" i="1"/>
  <c r="R240" i="1"/>
  <c r="R272" i="1"/>
  <c r="S288" i="1"/>
  <c r="R320" i="1"/>
  <c r="O51" i="1"/>
  <c r="O19" i="1"/>
  <c r="O15" i="1"/>
  <c r="N47" i="1"/>
  <c r="O69" i="1"/>
  <c r="R32" i="1"/>
  <c r="R48" i="1"/>
  <c r="S64" i="1"/>
  <c r="S80" i="1"/>
  <c r="S96" i="1"/>
  <c r="R112" i="1"/>
  <c r="R128" i="1"/>
  <c r="S208" i="1"/>
  <c r="R224" i="1"/>
  <c r="S240" i="1"/>
  <c r="R256" i="1"/>
  <c r="S272" i="1"/>
  <c r="R288" i="1"/>
  <c r="R304" i="1"/>
  <c r="S320" i="1"/>
  <c r="L30" i="1"/>
  <c r="O30" i="1"/>
  <c r="N30" i="1"/>
  <c r="L51" i="1"/>
  <c r="L73" i="1"/>
  <c r="O73" i="1"/>
  <c r="N73" i="1"/>
  <c r="L94" i="1"/>
  <c r="O94" i="1"/>
  <c r="Q115" i="1"/>
  <c r="P115" i="1"/>
  <c r="L222" i="1"/>
  <c r="L243" i="1"/>
  <c r="Q329" i="1"/>
  <c r="P329" i="1"/>
  <c r="S20" i="1"/>
  <c r="Q212" i="1"/>
  <c r="L106" i="1"/>
  <c r="L127" i="1"/>
  <c r="S191" i="1"/>
  <c r="S213" i="1"/>
  <c r="S234" i="1"/>
  <c r="R255" i="1"/>
  <c r="R277" i="1"/>
  <c r="S298" i="1"/>
  <c r="R319" i="1"/>
  <c r="L43" i="1"/>
  <c r="L65" i="1"/>
  <c r="L86" i="1"/>
  <c r="L214" i="1"/>
  <c r="N214" i="1"/>
  <c r="O214" i="1"/>
  <c r="L235" i="1"/>
  <c r="O235" i="1"/>
  <c r="N235" i="1"/>
  <c r="L257" i="1"/>
  <c r="Q278" i="1"/>
  <c r="P278" i="1"/>
  <c r="L263" i="1"/>
  <c r="O263" i="1"/>
  <c r="N263" i="1"/>
  <c r="P199" i="1"/>
  <c r="P271" i="1"/>
  <c r="R34" i="1"/>
  <c r="S119" i="1"/>
  <c r="R290" i="1"/>
  <c r="P163" i="1"/>
  <c r="R103" i="1"/>
  <c r="R274" i="1"/>
  <c r="P138" i="1"/>
  <c r="Q353" i="1"/>
  <c r="O150" i="1"/>
  <c r="N166" i="1"/>
  <c r="R66" i="1"/>
  <c r="S322" i="1"/>
  <c r="Q22" i="1"/>
  <c r="P22" i="1"/>
  <c r="N153" i="1"/>
  <c r="O175" i="1"/>
  <c r="O191" i="1"/>
  <c r="O255" i="1"/>
  <c r="O319" i="1"/>
  <c r="N335" i="1"/>
  <c r="N351" i="1"/>
  <c r="O160" i="1"/>
  <c r="N180" i="1"/>
  <c r="N196" i="1"/>
  <c r="Q151" i="1"/>
  <c r="P151" i="1"/>
  <c r="N147" i="1"/>
  <c r="N168" i="1"/>
  <c r="O186" i="1"/>
  <c r="O202" i="1"/>
  <c r="O218" i="1"/>
  <c r="N234" i="1"/>
  <c r="N298" i="1"/>
  <c r="N346" i="1"/>
  <c r="N362" i="1"/>
  <c r="P193" i="1"/>
  <c r="Q193" i="1"/>
  <c r="N360" i="1"/>
  <c r="O378" i="1"/>
  <c r="N394" i="1"/>
  <c r="O249" i="1"/>
  <c r="N376" i="1"/>
  <c r="N197" i="1"/>
  <c r="P361" i="1"/>
  <c r="Q361" i="1"/>
  <c r="L379" i="1"/>
  <c r="L395" i="1"/>
  <c r="L185" i="1"/>
  <c r="N372" i="1"/>
  <c r="O128" i="1"/>
  <c r="O112" i="1"/>
  <c r="N64" i="1"/>
  <c r="N48" i="1"/>
  <c r="P32" i="1"/>
  <c r="Q32" i="1"/>
  <c r="O345" i="1"/>
  <c r="O387" i="1"/>
  <c r="O329" i="1"/>
  <c r="O120" i="1"/>
  <c r="O86" i="1"/>
  <c r="U86" i="1" s="1"/>
  <c r="O43" i="1"/>
  <c r="N42" i="1"/>
  <c r="N39" i="1"/>
  <c r="T97" i="1"/>
  <c r="O33" i="1"/>
  <c r="L100" i="1"/>
  <c r="N100" i="1"/>
  <c r="O100" i="1"/>
  <c r="L116" i="1"/>
  <c r="N116" i="1"/>
  <c r="O116" i="1"/>
  <c r="L132" i="1"/>
  <c r="O132" i="1"/>
  <c r="N132" i="1"/>
  <c r="S180" i="1"/>
  <c r="R196" i="1"/>
  <c r="L212" i="1"/>
  <c r="L228" i="1"/>
  <c r="L244" i="1"/>
  <c r="R35" i="1"/>
  <c r="S57" i="1"/>
  <c r="S78" i="1"/>
  <c r="R99" i="1"/>
  <c r="R121" i="1"/>
  <c r="L270" i="1"/>
  <c r="L291" i="1"/>
  <c r="L313" i="1"/>
  <c r="S355" i="1"/>
  <c r="L26" i="1"/>
  <c r="N26" i="1"/>
  <c r="O26" i="1"/>
  <c r="L47" i="1"/>
  <c r="L69" i="1"/>
  <c r="L90" i="1"/>
  <c r="O90" i="1"/>
  <c r="N90" i="1"/>
  <c r="S175" i="1"/>
  <c r="S197" i="1"/>
  <c r="L218" i="1"/>
  <c r="L239" i="1"/>
  <c r="Q282" i="1"/>
  <c r="P282" i="1"/>
  <c r="L27" i="1"/>
  <c r="O27" i="1"/>
  <c r="N27" i="1"/>
  <c r="L49" i="1"/>
  <c r="L70" i="1"/>
  <c r="N70" i="1"/>
  <c r="O70" i="1"/>
  <c r="L91" i="1"/>
  <c r="O91" i="1"/>
  <c r="N91" i="1"/>
  <c r="L219" i="1"/>
  <c r="N219" i="1"/>
  <c r="O219" i="1"/>
  <c r="L241" i="1"/>
  <c r="O241" i="1"/>
  <c r="N241" i="1"/>
  <c r="P326" i="1"/>
  <c r="Q326" i="1"/>
  <c r="R383" i="1"/>
  <c r="S29" i="1"/>
  <c r="S114" i="1"/>
  <c r="L13" i="1"/>
  <c r="N13" i="1"/>
  <c r="O13" i="1"/>
  <c r="Q77" i="1"/>
  <c r="Q162" i="1"/>
  <c r="L55" i="1"/>
  <c r="O55" i="1"/>
  <c r="N55" i="1"/>
  <c r="R226" i="1"/>
  <c r="S311" i="1"/>
  <c r="R376" i="1"/>
  <c r="S19" i="1"/>
  <c r="Q264" i="1"/>
  <c r="P280" i="1"/>
  <c r="L125" i="1"/>
  <c r="N125" i="1"/>
  <c r="L210" i="1"/>
  <c r="N210" i="1"/>
  <c r="O210" i="1"/>
  <c r="L15" i="1"/>
  <c r="P293" i="1"/>
  <c r="N154" i="1"/>
  <c r="O170" i="1"/>
  <c r="R87" i="1"/>
  <c r="S258" i="1"/>
  <c r="L159" i="1"/>
  <c r="S159" i="1"/>
  <c r="R159" i="1"/>
  <c r="L179" i="1"/>
  <c r="L195" i="1"/>
  <c r="R195" i="1"/>
  <c r="S195" i="1"/>
  <c r="O227" i="1"/>
  <c r="O243" i="1"/>
  <c r="O291" i="1"/>
  <c r="N307" i="1"/>
  <c r="L339" i="1"/>
  <c r="S339" i="1"/>
  <c r="P300" i="1"/>
  <c r="N144" i="1"/>
  <c r="N165" i="1"/>
  <c r="N184" i="1"/>
  <c r="N200" i="1"/>
  <c r="P187" i="1"/>
  <c r="Q374" i="1"/>
  <c r="L156" i="1"/>
  <c r="R156" i="1"/>
  <c r="S156" i="1"/>
  <c r="O152" i="1"/>
  <c r="N173" i="1"/>
  <c r="O190" i="1"/>
  <c r="N206" i="1"/>
  <c r="P222" i="1"/>
  <c r="Q222" i="1"/>
  <c r="O254" i="1"/>
  <c r="N270" i="1"/>
  <c r="O334" i="1"/>
  <c r="N350" i="1"/>
  <c r="O172" i="1"/>
  <c r="O237" i="1"/>
  <c r="L349" i="1"/>
  <c r="L373" i="1"/>
  <c r="L389" i="1"/>
  <c r="N209" i="1"/>
  <c r="N388" i="1"/>
  <c r="P213" i="1"/>
  <c r="Q213" i="1"/>
  <c r="N337" i="1"/>
  <c r="O367" i="1"/>
  <c r="N383" i="1"/>
  <c r="O201" i="1"/>
  <c r="Q384" i="1"/>
  <c r="P384" i="1"/>
  <c r="O60" i="1"/>
  <c r="O370" i="1"/>
  <c r="N348" i="1"/>
  <c r="O371" i="1"/>
  <c r="Q217" i="1"/>
  <c r="N217" i="1"/>
  <c r="P217" i="1"/>
  <c r="Q67" i="1"/>
  <c r="O67" i="1"/>
  <c r="P67" i="1"/>
  <c r="O34" i="1"/>
  <c r="Q63" i="1"/>
  <c r="P63" i="1"/>
  <c r="O14" i="1"/>
  <c r="N93" i="1"/>
  <c r="O45" i="1"/>
  <c r="S168" i="1"/>
  <c r="R360" i="1"/>
  <c r="L105" i="1"/>
  <c r="S105" i="1"/>
  <c r="R105" i="1"/>
  <c r="O105" i="1"/>
  <c r="N105" i="1"/>
  <c r="R190" i="1"/>
  <c r="S254" i="1"/>
  <c r="R339" i="1"/>
  <c r="Q60" i="1"/>
  <c r="L138" i="1"/>
  <c r="R138" i="1"/>
  <c r="S138" i="1"/>
  <c r="R223" i="1"/>
  <c r="L245" i="1"/>
  <c r="S245" i="1"/>
  <c r="O245" i="1"/>
  <c r="N245" i="1"/>
  <c r="L118" i="1"/>
  <c r="R118" i="1"/>
  <c r="S118" i="1"/>
  <c r="Q85" i="1"/>
  <c r="Q318" i="1"/>
  <c r="P210" i="1"/>
  <c r="R357" i="1"/>
  <c r="Q13" i="1"/>
  <c r="P73" i="1"/>
  <c r="P80" i="1"/>
  <c r="Q283" i="1"/>
  <c r="P233" i="1"/>
  <c r="N279" i="1"/>
  <c r="L149" i="1"/>
  <c r="L188" i="1"/>
  <c r="O284" i="1"/>
  <c r="L332" i="1"/>
  <c r="O306" i="1"/>
  <c r="L354" i="1"/>
  <c r="U393" i="1"/>
  <c r="O89" i="1"/>
  <c r="L108" i="1"/>
  <c r="L124" i="1"/>
  <c r="R188" i="1"/>
  <c r="L204" i="1"/>
  <c r="L220" i="1"/>
  <c r="L236" i="1"/>
  <c r="L252" i="1"/>
  <c r="L259" i="1"/>
  <c r="L281" i="1"/>
  <c r="L302" i="1"/>
  <c r="L323" i="1"/>
  <c r="L37" i="1"/>
  <c r="L58" i="1"/>
  <c r="L79" i="1"/>
  <c r="L207" i="1"/>
  <c r="L229" i="1"/>
  <c r="L250" i="1"/>
  <c r="L273" i="1"/>
  <c r="S375" i="1"/>
  <c r="L71" i="1"/>
  <c r="R382" i="1"/>
  <c r="P109" i="1"/>
  <c r="T109" i="1" s="1"/>
  <c r="Q130" i="1"/>
  <c r="Q194" i="1"/>
  <c r="P215" i="1"/>
  <c r="Q267" i="1"/>
  <c r="P283" i="1"/>
  <c r="P331" i="1"/>
  <c r="Q347" i="1"/>
  <c r="Q30" i="1"/>
  <c r="Q201" i="1"/>
  <c r="S386" i="1"/>
  <c r="P26" i="1"/>
  <c r="P111" i="1"/>
  <c r="U111" i="1" s="1"/>
  <c r="Q253" i="1"/>
  <c r="P269" i="1"/>
  <c r="P317" i="1"/>
  <c r="Q333" i="1"/>
  <c r="L130" i="1"/>
  <c r="L215" i="1"/>
  <c r="L17" i="1"/>
  <c r="Q59" i="1"/>
  <c r="P81" i="1"/>
  <c r="P13" i="1"/>
  <c r="L169" i="1"/>
  <c r="N251" i="1"/>
  <c r="O315" i="1"/>
  <c r="L363" i="1"/>
  <c r="Q316" i="1"/>
  <c r="Q230" i="1"/>
  <c r="L141" i="1"/>
  <c r="L163" i="1"/>
  <c r="L182" i="1"/>
  <c r="L198" i="1"/>
  <c r="N230" i="1"/>
  <c r="O294" i="1"/>
  <c r="L342" i="1"/>
  <c r="L352" i="1"/>
  <c r="L374" i="1"/>
  <c r="L390" i="1"/>
  <c r="L181" i="1"/>
  <c r="O309" i="1"/>
  <c r="L356" i="1"/>
  <c r="L33" i="1"/>
  <c r="L54" i="1"/>
  <c r="L75" i="1"/>
  <c r="L225" i="1"/>
  <c r="L246" i="1"/>
  <c r="S384" i="1"/>
  <c r="L61" i="1"/>
  <c r="S231" i="1"/>
  <c r="S317" i="1"/>
  <c r="L396" i="1"/>
  <c r="Q54" i="1"/>
  <c r="N247" i="1"/>
  <c r="U327" i="1"/>
  <c r="L359" i="1"/>
  <c r="O149" i="1"/>
  <c r="N188" i="1"/>
  <c r="N284" i="1"/>
  <c r="N332" i="1"/>
  <c r="L157" i="1"/>
  <c r="L178" i="1"/>
  <c r="L194" i="1"/>
  <c r="L338" i="1"/>
  <c r="L189" i="1"/>
  <c r="O317" i="1"/>
  <c r="L28" i="1"/>
  <c r="L44" i="1"/>
  <c r="L60" i="1"/>
  <c r="L76" i="1"/>
  <c r="L92" i="1"/>
  <c r="L268" i="1"/>
  <c r="L284" i="1"/>
  <c r="L300" i="1"/>
  <c r="L316" i="1"/>
  <c r="S348" i="1"/>
  <c r="S259" i="1"/>
  <c r="R281" i="1"/>
  <c r="R302" i="1"/>
  <c r="S323" i="1"/>
  <c r="L16" i="1"/>
  <c r="R37" i="1"/>
  <c r="R58" i="1"/>
  <c r="S79" i="1"/>
  <c r="R101" i="1"/>
  <c r="S122" i="1"/>
  <c r="L271" i="1"/>
  <c r="L293" i="1"/>
  <c r="L314" i="1"/>
  <c r="R209" i="1"/>
  <c r="S230" i="1"/>
  <c r="R251" i="1"/>
  <c r="R273" i="1"/>
  <c r="R294" i="1"/>
  <c r="R157" i="1"/>
  <c r="Q251" i="1"/>
  <c r="L98" i="1"/>
  <c r="L269" i="1"/>
  <c r="L82" i="1"/>
  <c r="R253" i="1"/>
  <c r="R338" i="1"/>
  <c r="P253" i="1"/>
  <c r="L146" i="1"/>
  <c r="L162" i="1"/>
  <c r="L45" i="1"/>
  <c r="L301" i="1"/>
  <c r="S17" i="1"/>
  <c r="Q38" i="1"/>
  <c r="P123" i="1"/>
  <c r="Q338" i="1"/>
  <c r="L148" i="1"/>
  <c r="L187" i="1"/>
  <c r="L203" i="1"/>
  <c r="N315" i="1"/>
  <c r="L347" i="1"/>
  <c r="U176" i="1"/>
  <c r="L145" i="1"/>
  <c r="L167" i="1"/>
  <c r="O141" i="1"/>
  <c r="N163" i="1"/>
  <c r="N294" i="1"/>
  <c r="N269" i="1"/>
  <c r="L177" i="1"/>
  <c r="N352" i="1"/>
  <c r="L392" i="1"/>
  <c r="N56" i="1"/>
  <c r="L104" i="1"/>
  <c r="L120" i="1"/>
  <c r="L136" i="1"/>
  <c r="L216" i="1"/>
  <c r="L232" i="1"/>
  <c r="L248" i="1"/>
  <c r="L275" i="1"/>
  <c r="L297" i="1"/>
  <c r="L318" i="1"/>
  <c r="L266" i="1"/>
  <c r="L287" i="1"/>
  <c r="L309" i="1"/>
  <c r="L330" i="1"/>
  <c r="R33" i="1"/>
  <c r="R54" i="1"/>
  <c r="S75" i="1"/>
  <c r="S139" i="1"/>
  <c r="L267" i="1"/>
  <c r="L289" i="1"/>
  <c r="L310" i="1"/>
  <c r="L331" i="1"/>
  <c r="L135" i="1"/>
  <c r="L221" i="1"/>
  <c r="L18" i="1"/>
  <c r="P146" i="1"/>
  <c r="Q231" i="1"/>
  <c r="Q295" i="1"/>
  <c r="Q359" i="1"/>
  <c r="L77" i="1"/>
  <c r="R247" i="1"/>
  <c r="P236" i="1"/>
  <c r="S61" i="1"/>
  <c r="R146" i="1"/>
  <c r="R317" i="1"/>
  <c r="P85" i="1"/>
  <c r="T85" i="1" s="1"/>
  <c r="Q313" i="1"/>
  <c r="P377" i="1"/>
  <c r="T377" i="1" s="1"/>
  <c r="L174" i="1"/>
  <c r="L109" i="1"/>
  <c r="L279" i="1"/>
  <c r="S396" i="1"/>
  <c r="P118" i="1"/>
  <c r="Q330" i="1"/>
  <c r="L143" i="1"/>
  <c r="L164" i="1"/>
  <c r="L183" i="1"/>
  <c r="L199" i="1"/>
  <c r="O247" i="1"/>
  <c r="L343" i="1"/>
  <c r="Q258" i="1"/>
  <c r="N149" i="1"/>
  <c r="O188" i="1"/>
  <c r="O204" i="1"/>
  <c r="N252" i="1"/>
  <c r="N268" i="1"/>
  <c r="O332" i="1"/>
  <c r="Q312" i="1"/>
  <c r="O157" i="1"/>
  <c r="O178" i="1"/>
  <c r="O194" i="1"/>
  <c r="N338" i="1"/>
  <c r="N354" i="1"/>
  <c r="N189" i="1"/>
  <c r="N253" i="1"/>
  <c r="N317" i="1"/>
  <c r="L357" i="1"/>
  <c r="N225" i="1"/>
  <c r="O289" i="1"/>
  <c r="S28" i="1"/>
  <c r="S44" i="1"/>
  <c r="R60" i="1"/>
  <c r="R76" i="1"/>
  <c r="R92" i="1"/>
  <c r="R108" i="1"/>
  <c r="R124" i="1"/>
  <c r="S204" i="1"/>
  <c r="S220" i="1"/>
  <c r="S236" i="1"/>
  <c r="S252" i="1"/>
  <c r="R268" i="1"/>
  <c r="R284" i="1"/>
  <c r="S300" i="1"/>
  <c r="S316" i="1"/>
  <c r="S332" i="1"/>
  <c r="L110" i="1"/>
  <c r="N110" i="1"/>
  <c r="O110" i="1"/>
  <c r="L131" i="1"/>
  <c r="R259" i="1"/>
  <c r="U259" i="1" s="1"/>
  <c r="S281" i="1"/>
  <c r="S302" i="1"/>
  <c r="R323" i="1"/>
  <c r="S16" i="1"/>
  <c r="P96" i="1"/>
  <c r="S37" i="1"/>
  <c r="S58" i="1"/>
  <c r="R79" i="1"/>
  <c r="R143" i="1"/>
  <c r="R207" i="1"/>
  <c r="S229" i="1"/>
  <c r="R250" i="1"/>
  <c r="R271" i="1"/>
  <c r="S293" i="1"/>
  <c r="R314" i="1"/>
  <c r="S357" i="1"/>
  <c r="L102" i="1"/>
  <c r="O102" i="1"/>
  <c r="N102" i="1"/>
  <c r="L123" i="1"/>
  <c r="S251" i="1"/>
  <c r="S273" i="1"/>
  <c r="S294" i="1"/>
  <c r="R315" i="1"/>
  <c r="S391" i="1"/>
  <c r="R71" i="1"/>
  <c r="S157" i="1"/>
  <c r="L242" i="1"/>
  <c r="L23" i="1"/>
  <c r="P299" i="1"/>
  <c r="P363" i="1"/>
  <c r="R269" i="1"/>
  <c r="R354" i="1"/>
  <c r="Q73" i="1"/>
  <c r="P158" i="1"/>
  <c r="S82" i="1"/>
  <c r="S167" i="1"/>
  <c r="S338" i="1"/>
  <c r="P133" i="1"/>
  <c r="Q285" i="1"/>
  <c r="O146" i="1"/>
  <c r="N162" i="1"/>
  <c r="R45" i="1"/>
  <c r="R130" i="1"/>
  <c r="S215" i="1"/>
  <c r="S301" i="1"/>
  <c r="R17" i="1"/>
  <c r="P102" i="1"/>
  <c r="Q306" i="1"/>
  <c r="O148" i="1"/>
  <c r="N169" i="1"/>
  <c r="O187" i="1"/>
  <c r="O203" i="1"/>
  <c r="N347" i="1"/>
  <c r="N363" i="1"/>
  <c r="Q203" i="1"/>
  <c r="L176" i="1"/>
  <c r="Q294" i="1"/>
  <c r="O145" i="1"/>
  <c r="N167" i="1"/>
  <c r="N141" i="1"/>
  <c r="O163" i="1"/>
  <c r="N182" i="1"/>
  <c r="O198" i="1"/>
  <c r="N342" i="1"/>
  <c r="L333" i="1"/>
  <c r="L365" i="1"/>
  <c r="L381" i="1"/>
  <c r="L340" i="1"/>
  <c r="O352" i="1"/>
  <c r="O374" i="1"/>
  <c r="O390" i="1"/>
  <c r="N181" i="1"/>
  <c r="L353" i="1"/>
  <c r="L375" i="1"/>
  <c r="L391" i="1"/>
  <c r="O356" i="1"/>
  <c r="N392" i="1"/>
  <c r="N104" i="1"/>
  <c r="L336" i="1"/>
  <c r="L366" i="1"/>
  <c r="L382" i="1"/>
  <c r="L384" i="1"/>
  <c r="L370" i="1"/>
  <c r="L386" i="1"/>
  <c r="L348" i="1"/>
  <c r="L24" i="1"/>
  <c r="L40" i="1"/>
  <c r="L56" i="1"/>
  <c r="L72" i="1"/>
  <c r="L88" i="1"/>
  <c r="L264" i="1"/>
  <c r="L280" i="1"/>
  <c r="L296" i="1"/>
  <c r="L312" i="1"/>
  <c r="L328" i="1"/>
  <c r="R275" i="1"/>
  <c r="S297" i="1"/>
  <c r="R318" i="1"/>
  <c r="S266" i="1"/>
  <c r="R287" i="1"/>
  <c r="S309" i="1"/>
  <c r="R330" i="1"/>
  <c r="S33" i="1"/>
  <c r="S54" i="1"/>
  <c r="R75" i="1"/>
  <c r="R139" i="1"/>
  <c r="S225" i="1"/>
  <c r="R246" i="1"/>
  <c r="S267" i="1"/>
  <c r="R289" i="1"/>
  <c r="S310" i="1"/>
  <c r="S331" i="1"/>
  <c r="L50" i="1"/>
  <c r="L306" i="1"/>
  <c r="R18" i="1"/>
  <c r="Q146" i="1"/>
  <c r="Q343" i="1"/>
  <c r="U343" i="1" s="1"/>
  <c r="R77" i="1"/>
  <c r="S247" i="1"/>
  <c r="R61" i="1"/>
  <c r="L231" i="1"/>
  <c r="L21" i="1"/>
  <c r="L142" i="1"/>
  <c r="L158" i="1"/>
  <c r="R279" i="1"/>
  <c r="R396" i="1"/>
  <c r="N143" i="1"/>
  <c r="O215" i="1"/>
  <c r="N231" i="1"/>
  <c r="O279" i="1"/>
  <c r="O359" i="1"/>
  <c r="L171" i="1"/>
  <c r="N236" i="1"/>
  <c r="O252" i="1"/>
  <c r="L140" i="1"/>
  <c r="L161" i="1"/>
  <c r="N157" i="1"/>
  <c r="N178" i="1"/>
  <c r="N194" i="1"/>
  <c r="O338" i="1"/>
  <c r="O354" i="1"/>
  <c r="O189" i="1"/>
  <c r="L377" i="1"/>
  <c r="L393" i="1"/>
  <c r="N396" i="1"/>
  <c r="O225" i="1"/>
  <c r="L344" i="1"/>
  <c r="R28" i="1"/>
  <c r="R44" i="1"/>
  <c r="S60" i="1"/>
  <c r="S76" i="1"/>
  <c r="S92" i="1"/>
  <c r="S108" i="1"/>
  <c r="S124" i="1"/>
  <c r="S140" i="1"/>
  <c r="S188" i="1"/>
  <c r="R204" i="1"/>
  <c r="R220" i="1"/>
  <c r="R236" i="1"/>
  <c r="R252" i="1"/>
  <c r="S268" i="1"/>
  <c r="S284" i="1"/>
  <c r="R300" i="1"/>
  <c r="R316" i="1"/>
  <c r="R332" i="1"/>
  <c r="L25" i="1"/>
  <c r="L46" i="1"/>
  <c r="O46" i="1"/>
  <c r="N46" i="1"/>
  <c r="L67" i="1"/>
  <c r="L89" i="1"/>
  <c r="R174" i="1"/>
  <c r="L217" i="1"/>
  <c r="L238" i="1"/>
  <c r="R16" i="1"/>
  <c r="L101" i="1"/>
  <c r="L122" i="1"/>
  <c r="S207" i="1"/>
  <c r="R229" i="1"/>
  <c r="S250" i="1"/>
  <c r="S271" i="1"/>
  <c r="R293" i="1"/>
  <c r="S314" i="1"/>
  <c r="L38" i="1"/>
  <c r="O38" i="1"/>
  <c r="N38" i="1"/>
  <c r="L59" i="1"/>
  <c r="L81" i="1"/>
  <c r="L209" i="1"/>
  <c r="L230" i="1"/>
  <c r="L251" i="1"/>
  <c r="L327" i="1"/>
  <c r="S23" i="1"/>
  <c r="R98" i="1"/>
  <c r="S183" i="1"/>
  <c r="S269" i="1"/>
  <c r="S354" i="1"/>
  <c r="R82" i="1"/>
  <c r="T82" i="1" s="1"/>
  <c r="L253" i="1"/>
  <c r="N146" i="1"/>
  <c r="O162" i="1"/>
  <c r="S45" i="1"/>
  <c r="S130" i="1"/>
  <c r="R215" i="1"/>
  <c r="R301" i="1"/>
  <c r="N148" i="1"/>
  <c r="O169" i="1"/>
  <c r="N187" i="1"/>
  <c r="N203" i="1"/>
  <c r="O267" i="1"/>
  <c r="O331" i="1"/>
  <c r="T331" i="1" s="1"/>
  <c r="O347" i="1"/>
  <c r="O363" i="1"/>
  <c r="L155" i="1"/>
  <c r="L192" i="1"/>
  <c r="N145" i="1"/>
  <c r="O167" i="1"/>
  <c r="O246" i="1"/>
  <c r="T246" i="1" s="1"/>
  <c r="N310" i="1"/>
  <c r="L358" i="1"/>
  <c r="O333" i="1"/>
  <c r="N365" i="1"/>
  <c r="O381" i="1"/>
  <c r="O340" i="1"/>
  <c r="O177" i="1"/>
  <c r="T177" i="1" s="1"/>
  <c r="L364" i="1"/>
  <c r="O353" i="1"/>
  <c r="O375" i="1"/>
  <c r="N391" i="1"/>
  <c r="N356" i="1"/>
  <c r="O392" i="1"/>
  <c r="O104" i="1"/>
  <c r="T267" i="1" l="1"/>
  <c r="T306" i="1"/>
  <c r="T333" i="1"/>
  <c r="U301" i="1"/>
  <c r="U23" i="1"/>
  <c r="U101" i="1"/>
  <c r="U81" i="1"/>
  <c r="U35" i="1"/>
  <c r="T387" i="1"/>
  <c r="T160" i="1"/>
  <c r="T94" i="1"/>
  <c r="U88" i="1"/>
  <c r="T176" i="1"/>
  <c r="U242" i="1"/>
  <c r="T232" i="1"/>
  <c r="T229" i="1"/>
  <c r="T140" i="1"/>
  <c r="U118" i="1"/>
  <c r="U364" i="1"/>
  <c r="T291" i="1"/>
  <c r="U115" i="1"/>
  <c r="T35" i="1"/>
  <c r="T185" i="1"/>
  <c r="U131" i="1"/>
  <c r="U192" i="1"/>
  <c r="U113" i="1"/>
  <c r="T275" i="1"/>
  <c r="U24" i="1"/>
  <c r="T216" i="1"/>
  <c r="T58" i="1"/>
  <c r="T31" i="1"/>
  <c r="U244" i="1"/>
  <c r="T18" i="1"/>
  <c r="T385" i="1"/>
  <c r="T297" i="1"/>
  <c r="T25" i="1"/>
  <c r="T344" i="1"/>
  <c r="U330" i="1"/>
  <c r="T117" i="1"/>
  <c r="U204" i="1"/>
  <c r="U114" i="1"/>
  <c r="U248" i="1"/>
  <c r="T170" i="1"/>
  <c r="U49" i="1"/>
  <c r="U18" i="1"/>
  <c r="T198" i="1"/>
  <c r="T192" i="1"/>
  <c r="U164" i="1"/>
  <c r="T49" i="1"/>
  <c r="U185" i="1"/>
  <c r="U216" i="1"/>
  <c r="T368" i="1"/>
  <c r="U228" i="1"/>
  <c r="U123" i="1"/>
  <c r="U155" i="1"/>
  <c r="T393" i="1"/>
  <c r="U232" i="1"/>
  <c r="U344" i="1"/>
  <c r="U142" i="1"/>
  <c r="T220" i="1"/>
  <c r="U374" i="1"/>
  <c r="U133" i="1"/>
  <c r="T123" i="1"/>
  <c r="T155" i="1"/>
  <c r="T43" i="1"/>
  <c r="U151" i="1"/>
  <c r="T51" i="1"/>
  <c r="T349" i="1"/>
  <c r="T238" i="1"/>
  <c r="U297" i="1"/>
  <c r="U71" i="1"/>
  <c r="U312" i="1"/>
  <c r="T309" i="1"/>
  <c r="U308" i="1"/>
  <c r="U59" i="1"/>
  <c r="U25" i="1"/>
  <c r="T40" i="1"/>
  <c r="T389" i="1"/>
  <c r="T71" i="1"/>
  <c r="T171" i="1"/>
  <c r="T65" i="1"/>
  <c r="U321" i="1"/>
  <c r="U161" i="1"/>
  <c r="T28" i="1"/>
  <c r="T244" i="1"/>
  <c r="T261" i="1"/>
  <c r="U369" i="1"/>
  <c r="T341" i="1"/>
  <c r="T336" i="1"/>
  <c r="U325" i="1"/>
  <c r="U260" i="1"/>
  <c r="T373" i="1"/>
  <c r="T74" i="1"/>
  <c r="T239" i="1"/>
  <c r="U275" i="1"/>
  <c r="T142" i="1"/>
  <c r="U243" i="1"/>
  <c r="U83" i="1"/>
  <c r="U368" i="1"/>
  <c r="T24" i="1"/>
  <c r="T17" i="1"/>
  <c r="T12" i="1"/>
  <c r="U340" i="1"/>
  <c r="U98" i="1"/>
  <c r="U318" i="1"/>
  <c r="U17" i="1"/>
  <c r="U158" i="1"/>
  <c r="U281" i="1"/>
  <c r="T59" i="1"/>
  <c r="U89" i="1"/>
  <c r="U159" i="1"/>
  <c r="U261" i="1"/>
  <c r="U193" i="1"/>
  <c r="T186" i="1"/>
  <c r="T150" i="1"/>
  <c r="U40" i="1"/>
  <c r="T380" i="1"/>
  <c r="U179" i="1"/>
  <c r="T379" i="1"/>
  <c r="T369" i="1"/>
  <c r="U303" i="1"/>
  <c r="T321" i="1"/>
  <c r="T260" i="1"/>
  <c r="U373" i="1"/>
  <c r="U215" i="1"/>
  <c r="U287" i="1"/>
  <c r="T386" i="1"/>
  <c r="U223" i="1"/>
  <c r="U280" i="1"/>
  <c r="T345" i="1"/>
  <c r="T218" i="1"/>
  <c r="U199" i="1"/>
  <c r="U31" i="1"/>
  <c r="U375" i="1"/>
  <c r="T174" i="1"/>
  <c r="T353" i="1"/>
  <c r="T381" i="1"/>
  <c r="T183" i="1"/>
  <c r="T390" i="1"/>
  <c r="U285" i="1"/>
  <c r="T357" i="1"/>
  <c r="U79" i="1"/>
  <c r="T339" i="1"/>
  <c r="U67" i="1"/>
  <c r="T370" i="1"/>
  <c r="U227" i="1"/>
  <c r="T33" i="1"/>
  <c r="T249" i="1"/>
  <c r="T69" i="1"/>
  <c r="U53" i="1"/>
  <c r="U331" i="1"/>
  <c r="U291" i="1"/>
  <c r="U12" i="1"/>
  <c r="U314" i="1"/>
  <c r="U323" i="1"/>
  <c r="U54" i="1"/>
  <c r="U58" i="1"/>
  <c r="U140" i="1"/>
  <c r="U69" i="1"/>
  <c r="U313" i="1"/>
  <c r="U74" i="1"/>
  <c r="U50" i="1"/>
  <c r="U150" i="1"/>
  <c r="U292" i="1"/>
  <c r="U43" i="1"/>
  <c r="U328" i="1"/>
  <c r="U198" i="1"/>
  <c r="U37" i="1"/>
  <c r="U177" i="1"/>
  <c r="U183" i="1"/>
  <c r="U306" i="1"/>
  <c r="U170" i="1"/>
  <c r="U309" i="1"/>
  <c r="U316" i="1"/>
  <c r="U28" i="1"/>
  <c r="U156" i="1"/>
  <c r="U195" i="1"/>
  <c r="U282" i="1"/>
  <c r="T378" i="1"/>
  <c r="U175" i="1"/>
  <c r="U186" i="1"/>
  <c r="U160" i="1"/>
  <c r="U51" i="1"/>
  <c r="T193" i="1"/>
  <c r="T151" i="1"/>
  <c r="T395" i="1"/>
  <c r="T250" i="1"/>
  <c r="T359" i="1"/>
  <c r="U390" i="1"/>
  <c r="T130" i="1"/>
  <c r="U377" i="1"/>
  <c r="U384" i="1"/>
  <c r="T254" i="1"/>
  <c r="T199" i="1"/>
  <c r="T195" i="1"/>
  <c r="U266" i="1"/>
  <c r="U380" i="1"/>
  <c r="U33" i="1"/>
  <c r="U218" i="1"/>
  <c r="T54" i="1"/>
  <c r="T164" i="1"/>
  <c r="T221" i="1"/>
  <c r="U76" i="1"/>
  <c r="T44" i="1"/>
  <c r="T382" i="1"/>
  <c r="T161" i="1"/>
  <c r="T138" i="1"/>
  <c r="U16" i="1"/>
  <c r="U378" i="1"/>
  <c r="T266" i="1"/>
  <c r="U345" i="1"/>
  <c r="U249" i="1"/>
  <c r="T207" i="1"/>
  <c r="U207" i="1"/>
  <c r="U124" i="1"/>
  <c r="T67" i="1"/>
  <c r="U361" i="1"/>
  <c r="T175" i="1"/>
  <c r="U271" i="1"/>
  <c r="U44" i="1"/>
  <c r="U75" i="1"/>
  <c r="T16" i="1"/>
  <c r="U254" i="1"/>
  <c r="U355" i="1"/>
  <c r="T215" i="1"/>
  <c r="U246" i="1"/>
  <c r="U357" i="1"/>
  <c r="U138" i="1"/>
  <c r="U94" i="1"/>
  <c r="U117" i="1"/>
  <c r="U387" i="1"/>
  <c r="T355" i="1"/>
  <c r="T366" i="1"/>
  <c r="T212" i="1"/>
  <c r="U104" i="1"/>
  <c r="T104" i="1"/>
  <c r="T182" i="1"/>
  <c r="U182" i="1"/>
  <c r="T363" i="1"/>
  <c r="U363" i="1"/>
  <c r="U169" i="1"/>
  <c r="T169" i="1"/>
  <c r="U102" i="1"/>
  <c r="T102" i="1"/>
  <c r="T354" i="1"/>
  <c r="U354" i="1"/>
  <c r="U56" i="1"/>
  <c r="T56" i="1"/>
  <c r="U352" i="1"/>
  <c r="T352" i="1"/>
  <c r="T163" i="1"/>
  <c r="U163" i="1"/>
  <c r="T204" i="1"/>
  <c r="U220" i="1"/>
  <c r="U359" i="1"/>
  <c r="U279" i="1"/>
  <c r="T279" i="1"/>
  <c r="U174" i="1"/>
  <c r="U333" i="1"/>
  <c r="T217" i="1"/>
  <c r="U217" i="1"/>
  <c r="T200" i="1"/>
  <c r="U200" i="1"/>
  <c r="T98" i="1"/>
  <c r="T91" i="1"/>
  <c r="U91" i="1"/>
  <c r="U70" i="1"/>
  <c r="T70" i="1"/>
  <c r="U90" i="1"/>
  <c r="T90" i="1"/>
  <c r="T48" i="1"/>
  <c r="U48" i="1"/>
  <c r="U372" i="1"/>
  <c r="T372" i="1"/>
  <c r="T197" i="1"/>
  <c r="U197" i="1"/>
  <c r="T298" i="1"/>
  <c r="U298" i="1"/>
  <c r="U351" i="1"/>
  <c r="T351" i="1"/>
  <c r="U85" i="1"/>
  <c r="T47" i="1"/>
  <c r="U47" i="1"/>
  <c r="U15" i="1"/>
  <c r="T15" i="1"/>
  <c r="T115" i="1"/>
  <c r="U267" i="1"/>
  <c r="T41" i="1"/>
  <c r="U41" i="1"/>
  <c r="U229" i="1"/>
  <c r="T237" i="1"/>
  <c r="U237" i="1"/>
  <c r="T286" i="1"/>
  <c r="U286" i="1"/>
  <c r="T190" i="1"/>
  <c r="U190" i="1"/>
  <c r="T259" i="1"/>
  <c r="U122" i="1"/>
  <c r="T122" i="1"/>
  <c r="U134" i="1"/>
  <c r="T134" i="1"/>
  <c r="T78" i="1"/>
  <c r="U78" i="1"/>
  <c r="T81" i="1"/>
  <c r="U135" i="1"/>
  <c r="T135" i="1"/>
  <c r="T120" i="1"/>
  <c r="U120" i="1"/>
  <c r="T112" i="1"/>
  <c r="U112" i="1"/>
  <c r="T288" i="1"/>
  <c r="U288" i="1"/>
  <c r="T111" i="1"/>
  <c r="T340" i="1"/>
  <c r="T289" i="1"/>
  <c r="U289" i="1"/>
  <c r="U127" i="1"/>
  <c r="T127" i="1"/>
  <c r="T124" i="1"/>
  <c r="T384" i="1"/>
  <c r="U382" i="1"/>
  <c r="T156" i="1"/>
  <c r="U129" i="1"/>
  <c r="T129" i="1"/>
  <c r="T80" i="1"/>
  <c r="U80" i="1"/>
  <c r="T265" i="1"/>
  <c r="U265" i="1"/>
  <c r="U395" i="1"/>
  <c r="T361" i="1"/>
  <c r="U45" i="1"/>
  <c r="T45" i="1"/>
  <c r="U109" i="1"/>
  <c r="U277" i="1"/>
  <c r="T277" i="1"/>
  <c r="T326" i="1"/>
  <c r="U326" i="1"/>
  <c r="T262" i="1"/>
  <c r="U262" i="1"/>
  <c r="T68" i="1"/>
  <c r="U68" i="1"/>
  <c r="T202" i="1"/>
  <c r="U202" i="1"/>
  <c r="U255" i="1"/>
  <c r="T255" i="1"/>
  <c r="T79" i="1"/>
  <c r="U82" i="1"/>
  <c r="T83" i="1"/>
  <c r="T179" i="1"/>
  <c r="T75" i="1"/>
  <c r="T50" i="1"/>
  <c r="T86" i="1"/>
  <c r="U339" i="1"/>
  <c r="T211" i="1"/>
  <c r="U212" i="1"/>
  <c r="U365" i="1"/>
  <c r="T365" i="1"/>
  <c r="T392" i="1"/>
  <c r="U392" i="1"/>
  <c r="T338" i="1"/>
  <c r="U338" i="1"/>
  <c r="T294" i="1"/>
  <c r="U294" i="1"/>
  <c r="U332" i="1"/>
  <c r="T332" i="1"/>
  <c r="T158" i="1"/>
  <c r="T245" i="1"/>
  <c r="U245" i="1"/>
  <c r="U105" i="1"/>
  <c r="T105" i="1"/>
  <c r="U93" i="1"/>
  <c r="T93" i="1"/>
  <c r="U383" i="1"/>
  <c r="T383" i="1"/>
  <c r="T350" i="1"/>
  <c r="U350" i="1"/>
  <c r="T173" i="1"/>
  <c r="U173" i="1"/>
  <c r="T184" i="1"/>
  <c r="U184" i="1"/>
  <c r="T154" i="1"/>
  <c r="U154" i="1"/>
  <c r="T210" i="1"/>
  <c r="U210" i="1"/>
  <c r="T100" i="1"/>
  <c r="U100" i="1"/>
  <c r="U64" i="1"/>
  <c r="T64" i="1"/>
  <c r="T376" i="1"/>
  <c r="U376" i="1"/>
  <c r="U360" i="1"/>
  <c r="T360" i="1"/>
  <c r="T234" i="1"/>
  <c r="U234" i="1"/>
  <c r="T168" i="1"/>
  <c r="U168" i="1"/>
  <c r="T196" i="1"/>
  <c r="U196" i="1"/>
  <c r="U335" i="1"/>
  <c r="T335" i="1"/>
  <c r="U235" i="1"/>
  <c r="T235" i="1"/>
  <c r="T214" i="1"/>
  <c r="U214" i="1"/>
  <c r="U73" i="1"/>
  <c r="T73" i="1"/>
  <c r="U30" i="1"/>
  <c r="T30" i="1"/>
  <c r="T118" i="1"/>
  <c r="T322" i="1"/>
  <c r="U322" i="1"/>
  <c r="T29" i="1"/>
  <c r="U29" i="1"/>
  <c r="U77" i="1"/>
  <c r="T77" i="1"/>
  <c r="U370" i="1"/>
  <c r="U367" i="1"/>
  <c r="T367" i="1"/>
  <c r="T172" i="1"/>
  <c r="U172" i="1"/>
  <c r="U311" i="1"/>
  <c r="T311" i="1"/>
  <c r="U139" i="1"/>
  <c r="T139" i="1"/>
  <c r="U32" i="1"/>
  <c r="T32" i="1"/>
  <c r="U250" i="1"/>
  <c r="T223" i="1"/>
  <c r="T191" i="1"/>
  <c r="U191" i="1"/>
  <c r="U66" i="1"/>
  <c r="T66" i="1"/>
  <c r="U20" i="1"/>
  <c r="T20" i="1"/>
  <c r="T375" i="1"/>
  <c r="T233" i="1"/>
  <c r="U233" i="1"/>
  <c r="T126" i="1"/>
  <c r="U126" i="1"/>
  <c r="T293" i="1"/>
  <c r="U293" i="1"/>
  <c r="T273" i="1"/>
  <c r="U273" i="1"/>
  <c r="U238" i="1"/>
  <c r="T258" i="1"/>
  <c r="U258" i="1"/>
  <c r="U379" i="1"/>
  <c r="T14" i="1"/>
  <c r="U14" i="1"/>
  <c r="U60" i="1"/>
  <c r="T60" i="1"/>
  <c r="T302" i="1"/>
  <c r="U302" i="1"/>
  <c r="T295" i="1"/>
  <c r="U295" i="1"/>
  <c r="T22" i="1"/>
  <c r="U22" i="1"/>
  <c r="T278" i="1"/>
  <c r="U278" i="1"/>
  <c r="T208" i="1"/>
  <c r="U208" i="1"/>
  <c r="T21" i="1"/>
  <c r="U21" i="1"/>
  <c r="T101" i="1"/>
  <c r="T290" i="1"/>
  <c r="U290" i="1"/>
  <c r="U391" i="1"/>
  <c r="T391" i="1"/>
  <c r="U203" i="1"/>
  <c r="T203" i="1"/>
  <c r="T46" i="1"/>
  <c r="U46" i="1"/>
  <c r="T396" i="1"/>
  <c r="U396" i="1"/>
  <c r="T236" i="1"/>
  <c r="U236" i="1"/>
  <c r="T347" i="1"/>
  <c r="U347" i="1"/>
  <c r="T317" i="1"/>
  <c r="U317" i="1"/>
  <c r="T149" i="1"/>
  <c r="U149" i="1"/>
  <c r="T181" i="1"/>
  <c r="U181" i="1"/>
  <c r="T342" i="1"/>
  <c r="U342" i="1"/>
  <c r="U110" i="1"/>
  <c r="T110" i="1"/>
  <c r="T252" i="1"/>
  <c r="U252" i="1"/>
  <c r="U269" i="1"/>
  <c r="T269" i="1"/>
  <c r="U247" i="1"/>
  <c r="T247" i="1"/>
  <c r="T343" i="1"/>
  <c r="U353" i="1"/>
  <c r="U381" i="1"/>
  <c r="U130" i="1"/>
  <c r="U388" i="1"/>
  <c r="T388" i="1"/>
  <c r="U165" i="1"/>
  <c r="T165" i="1"/>
  <c r="U241" i="1"/>
  <c r="T241" i="1"/>
  <c r="U219" i="1"/>
  <c r="T219" i="1"/>
  <c r="U26" i="1"/>
  <c r="T26" i="1"/>
  <c r="T132" i="1"/>
  <c r="U132" i="1"/>
  <c r="T116" i="1"/>
  <c r="U116" i="1"/>
  <c r="T39" i="1"/>
  <c r="U39" i="1"/>
  <c r="U362" i="1"/>
  <c r="T362" i="1"/>
  <c r="T147" i="1"/>
  <c r="U147" i="1"/>
  <c r="T180" i="1"/>
  <c r="U180" i="1"/>
  <c r="T153" i="1"/>
  <c r="U153" i="1"/>
  <c r="T133" i="1"/>
  <c r="T114" i="1"/>
  <c r="T63" i="1"/>
  <c r="U63" i="1"/>
  <c r="U92" i="1"/>
  <c r="T92" i="1"/>
  <c r="U152" i="1"/>
  <c r="T152" i="1"/>
  <c r="U87" i="1"/>
  <c r="T87" i="1"/>
  <c r="U57" i="1"/>
  <c r="T57" i="1"/>
  <c r="U72" i="1"/>
  <c r="T137" i="1"/>
  <c r="U137" i="1"/>
  <c r="T89" i="1"/>
  <c r="U371" i="1"/>
  <c r="T371" i="1"/>
  <c r="T296" i="1"/>
  <c r="U296" i="1"/>
  <c r="T159" i="1"/>
  <c r="U99" i="1"/>
  <c r="T99" i="1"/>
  <c r="T107" i="1"/>
  <c r="U107" i="1"/>
  <c r="U95" i="1"/>
  <c r="T95" i="1"/>
  <c r="T76" i="1"/>
  <c r="T300" i="1"/>
  <c r="U300" i="1"/>
  <c r="U283" i="1"/>
  <c r="T283" i="1"/>
  <c r="U84" i="1"/>
  <c r="T84" i="1"/>
  <c r="T36" i="1"/>
  <c r="U36" i="1"/>
  <c r="T329" i="1"/>
  <c r="U329" i="1"/>
  <c r="T324" i="1"/>
  <c r="U324" i="1"/>
  <c r="U119" i="1"/>
  <c r="T119" i="1"/>
  <c r="T299" i="1"/>
  <c r="U299" i="1"/>
  <c r="T224" i="1"/>
  <c r="U224" i="1"/>
  <c r="T227" i="1"/>
  <c r="T88" i="1"/>
  <c r="T243" i="1"/>
  <c r="U349" i="1"/>
  <c r="U386" i="1"/>
  <c r="U356" i="1"/>
  <c r="T356" i="1"/>
  <c r="T148" i="1"/>
  <c r="U148" i="1"/>
  <c r="U38" i="1"/>
  <c r="T38" i="1"/>
  <c r="T178" i="1"/>
  <c r="U178" i="1"/>
  <c r="U157" i="1"/>
  <c r="T157" i="1"/>
  <c r="U231" i="1"/>
  <c r="T231" i="1"/>
  <c r="T162" i="1"/>
  <c r="U162" i="1"/>
  <c r="T268" i="1"/>
  <c r="U268" i="1"/>
  <c r="T188" i="1"/>
  <c r="U188" i="1"/>
  <c r="U145" i="1"/>
  <c r="T145" i="1"/>
  <c r="U187" i="1"/>
  <c r="T187" i="1"/>
  <c r="U146" i="1"/>
  <c r="T146" i="1"/>
  <c r="T141" i="1"/>
  <c r="U141" i="1"/>
  <c r="U253" i="1"/>
  <c r="T253" i="1"/>
  <c r="T374" i="1"/>
  <c r="T284" i="1"/>
  <c r="U284" i="1"/>
  <c r="T230" i="1"/>
  <c r="U230" i="1"/>
  <c r="T310" i="1"/>
  <c r="U310" i="1"/>
  <c r="T194" i="1"/>
  <c r="U194" i="1"/>
  <c r="U143" i="1"/>
  <c r="T143" i="1"/>
  <c r="U167" i="1"/>
  <c r="T167" i="1"/>
  <c r="T225" i="1"/>
  <c r="U225" i="1"/>
  <c r="T189" i="1"/>
  <c r="U189" i="1"/>
  <c r="T315" i="1"/>
  <c r="U315" i="1"/>
  <c r="U251" i="1"/>
  <c r="T251" i="1"/>
  <c r="U348" i="1"/>
  <c r="T348" i="1"/>
  <c r="T337" i="1"/>
  <c r="U337" i="1"/>
  <c r="T209" i="1"/>
  <c r="U209" i="1"/>
  <c r="T270" i="1"/>
  <c r="U270" i="1"/>
  <c r="T206" i="1"/>
  <c r="U206" i="1"/>
  <c r="T144" i="1"/>
  <c r="U144" i="1"/>
  <c r="T307" i="1"/>
  <c r="U307" i="1"/>
  <c r="U125" i="1"/>
  <c r="T125" i="1"/>
  <c r="T55" i="1"/>
  <c r="U55" i="1"/>
  <c r="U13" i="1"/>
  <c r="T13" i="1"/>
  <c r="T27" i="1"/>
  <c r="U27" i="1"/>
  <c r="U42" i="1"/>
  <c r="T42" i="1"/>
  <c r="U394" i="1"/>
  <c r="T394" i="1"/>
  <c r="T346" i="1"/>
  <c r="U346" i="1"/>
  <c r="T166" i="1"/>
  <c r="U166" i="1"/>
  <c r="U263" i="1"/>
  <c r="T263" i="1"/>
  <c r="T320" i="1"/>
  <c r="U320" i="1"/>
  <c r="T108" i="1"/>
  <c r="U108" i="1"/>
  <c r="T61" i="1"/>
  <c r="U61" i="1"/>
  <c r="U34" i="1"/>
  <c r="T34" i="1"/>
  <c r="T201" i="1"/>
  <c r="U201" i="1"/>
  <c r="T213" i="1"/>
  <c r="U213" i="1"/>
  <c r="T334" i="1"/>
  <c r="U334" i="1"/>
  <c r="U96" i="1"/>
  <c r="T96" i="1"/>
  <c r="T19" i="1"/>
  <c r="U19" i="1"/>
  <c r="T274" i="1"/>
  <c r="U274" i="1"/>
  <c r="T222" i="1"/>
  <c r="U222" i="1"/>
  <c r="T226" i="1"/>
  <c r="U226" i="1"/>
  <c r="U121" i="1"/>
  <c r="T121" i="1"/>
  <c r="T103" i="1"/>
  <c r="U103" i="1"/>
  <c r="T272" i="1"/>
  <c r="U272" i="1"/>
  <c r="U62" i="1"/>
  <c r="T62" i="1"/>
  <c r="U136" i="1"/>
  <c r="T136" i="1"/>
  <c r="T264" i="1"/>
  <c r="U264" i="1"/>
  <c r="T305" i="1"/>
  <c r="U305" i="1"/>
  <c r="T52" i="1"/>
  <c r="U52" i="1"/>
  <c r="U128" i="1"/>
  <c r="T128" i="1"/>
  <c r="T276" i="1"/>
  <c r="U276" i="1"/>
  <c r="U319" i="1"/>
  <c r="T319" i="1"/>
  <c r="U205" i="1"/>
  <c r="T205" i="1"/>
  <c r="T256" i="1"/>
  <c r="U256" i="1"/>
  <c r="T240" i="1"/>
  <c r="U240" i="1"/>
  <c r="T304" i="1"/>
  <c r="U304" i="1"/>
</calcChain>
</file>

<file path=xl/sharedStrings.xml><?xml version="1.0" encoding="utf-8"?>
<sst xmlns="http://schemas.openxmlformats.org/spreadsheetml/2006/main" count="42" uniqueCount="33">
  <si>
    <t>R</t>
  </si>
  <si>
    <t>S</t>
  </si>
  <si>
    <t>T</t>
  </si>
  <si>
    <t>Perioden pro 50 Hz</t>
  </si>
  <si>
    <t>Winkel</t>
  </si>
  <si>
    <t>Hz</t>
  </si>
  <si>
    <t>Phasenversatz in Perioden</t>
  </si>
  <si>
    <t>Sektoren</t>
  </si>
  <si>
    <r>
      <t>bis Periode</t>
    </r>
    <r>
      <rPr>
        <i/>
        <sz val="11"/>
        <color theme="1"/>
        <rFont val="Calibri"/>
        <family val="2"/>
        <scheme val="minor"/>
      </rPr>
      <t xml:space="preserve"> (von 0 gezählt)</t>
    </r>
  </si>
  <si>
    <t>Sektor</t>
  </si>
  <si>
    <t>011</t>
  </si>
  <si>
    <t>Freilauf</t>
  </si>
  <si>
    <t>Summe</t>
  </si>
  <si>
    <t>U soll, Zwischenkreis</t>
  </si>
  <si>
    <t>(2/3)*(Usoll/Amplitude^2)</t>
  </si>
  <si>
    <t xml:space="preserve">ARR PWM = </t>
  </si>
  <si>
    <t>siehe Nussbaumer S.41</t>
  </si>
  <si>
    <t>H</t>
  </si>
  <si>
    <t>L</t>
  </si>
  <si>
    <t>Schalter zu betätigen</t>
  </si>
  <si>
    <t>Freilauf
Schalter</t>
  </si>
  <si>
    <t>bleibt an</t>
  </si>
  <si>
    <t>Strangspannung</t>
  </si>
  <si>
    <t>----&gt;</t>
  </si>
  <si>
    <t>V</t>
  </si>
  <si>
    <t>Zeit Schalterstellung relativ in Periode, abh von ARR_PWM</t>
  </si>
  <si>
    <t>2 = in beiden leitenden Stellungen an</t>
  </si>
  <si>
    <t>Offset Sinus</t>
  </si>
  <si>
    <t>Faktor Sinus</t>
  </si>
  <si>
    <t>Amplitude Sinus</t>
  </si>
  <si>
    <t>ergibt PWM Freq @ 50 Hz</t>
  </si>
  <si>
    <t>Top-Wert Counter</t>
  </si>
  <si>
    <t>konstanter Faktor zur Berechnung der Schaltdauern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</si>
</sst>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quotePrefix="1" applyBorder="1" applyAlignment="1">
      <alignment horizontal="center"/>
    </xf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2" fontId="0" fillId="7" borderId="0" xfId="0" applyNumberFormat="1" applyFill="1"/>
    <xf numFmtId="0" fontId="0" fillId="8" borderId="0" xfId="0" applyFill="1"/>
    <xf numFmtId="0" fontId="0" fillId="8" borderId="0" xfId="0" applyFill="1" applyAlignment="1">
      <alignment horizontal="center"/>
    </xf>
    <xf numFmtId="2" fontId="0" fillId="8" borderId="0" xfId="0" applyNumberFormat="1" applyFill="1"/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0" fillId="0" borderId="18" xfId="0" applyBorder="1"/>
    <xf numFmtId="0" fontId="4" fillId="0" borderId="17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18" xfId="0" applyFont="1" applyBorder="1"/>
    <xf numFmtId="3" fontId="5" fillId="0" borderId="18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19" xfId="0" applyBorder="1"/>
    <xf numFmtId="0" fontId="0" fillId="0" borderId="26" xfId="0" applyBorder="1"/>
    <xf numFmtId="0" fontId="0" fillId="0" borderId="20" xfId="0" applyBorder="1"/>
    <xf numFmtId="0" fontId="0" fillId="0" borderId="27" xfId="0" applyBorder="1"/>
    <xf numFmtId="0" fontId="0" fillId="0" borderId="9" xfId="0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9" borderId="12" xfId="0" applyFill="1" applyBorder="1" applyAlignment="1">
      <alignment horizontal="center"/>
    </xf>
    <xf numFmtId="2" fontId="0" fillId="0" borderId="0" xfId="0" applyNumberFormat="1" applyFill="1" applyBorder="1"/>
    <xf numFmtId="49" fontId="3" fillId="6" borderId="11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11" borderId="11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left"/>
    </xf>
    <xf numFmtId="0" fontId="0" fillId="0" borderId="0" xfId="0" quotePrefix="1" applyFill="1" applyAlignment="1">
      <alignment horizontal="center"/>
    </xf>
    <xf numFmtId="2" fontId="0" fillId="0" borderId="0" xfId="0" applyNumberFormat="1" applyFill="1"/>
    <xf numFmtId="0" fontId="2" fillId="0" borderId="15" xfId="0" quotePrefix="1" applyFont="1" applyFill="1" applyBorder="1" applyAlignment="1">
      <alignment horizontal="center"/>
    </xf>
    <xf numFmtId="0" fontId="2" fillId="0" borderId="16" xfId="0" quotePrefix="1" applyFont="1" applyFill="1" applyBorder="1" applyAlignment="1">
      <alignment horizontal="center"/>
    </xf>
    <xf numFmtId="0" fontId="2" fillId="0" borderId="23" xfId="0" quotePrefix="1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5" xfId="0" applyBorder="1"/>
    <xf numFmtId="0" fontId="1" fillId="0" borderId="17" xfId="0" applyFont="1" applyBorder="1"/>
    <xf numFmtId="0" fontId="1" fillId="0" borderId="13" xfId="0" applyFont="1" applyFill="1" applyBorder="1"/>
    <xf numFmtId="0" fontId="0" fillId="0" borderId="22" xfId="0" applyBorder="1"/>
    <xf numFmtId="0" fontId="0" fillId="0" borderId="14" xfId="0" applyFill="1" applyBorder="1"/>
    <xf numFmtId="0" fontId="1" fillId="0" borderId="10" xfId="0" applyFont="1" applyFill="1" applyBorder="1"/>
  </cellXfs>
  <cellStyles count="1">
    <cellStyle name="Standard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Tabelle1!$C$11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Tabelle1!$C$12:$C$395</c:f>
              <c:numCache>
                <c:formatCode>0.00</c:formatCode>
                <c:ptCount val="384"/>
                <c:pt idx="0">
                  <c:v>0</c:v>
                </c:pt>
                <c:pt idx="1">
                  <c:v>5.3219660371198731</c:v>
                </c:pt>
                <c:pt idx="2">
                  <c:v>10.642507255241805</c:v>
                </c:pt>
                <c:pt idx="3">
                  <c:v>15.960199216826359</c:v>
                </c:pt>
                <c:pt idx="4">
                  <c:v>21.27361824714896</c:v>
                </c:pt>
                <c:pt idx="5">
                  <c:v>26.581341815452067</c:v>
                </c:pt>
                <c:pt idx="6">
                  <c:v>31.881948915791039</c:v>
                </c:pt>
                <c:pt idx="7">
                  <c:v>37.174020447471776</c:v>
                </c:pt>
                <c:pt idx="8">
                  <c:v>42.456139594978339</c:v>
                </c:pt>
                <c:pt idx="9">
                  <c:v>47.726892207288664</c:v>
                </c:pt>
                <c:pt idx="10">
                  <c:v>52.984867176477003</c:v>
                </c:pt>
                <c:pt idx="11">
                  <c:v>58.228656815501679</c:v>
                </c:pt>
                <c:pt idx="12">
                  <c:v>63.456857235076889</c:v>
                </c:pt>
                <c:pt idx="13">
                  <c:v>68.668068719527852</c:v>
                </c:pt>
                <c:pt idx="14">
                  <c:v>73.86089610152851</c:v>
                </c:pt>
                <c:pt idx="15">
                  <c:v>79.033949135621569</c:v>
                </c:pt>
                <c:pt idx="16">
                  <c:v>84.185842870420885</c:v>
                </c:pt>
                <c:pt idx="17">
                  <c:v>89.315198019396334</c:v>
                </c:pt>
                <c:pt idx="18">
                  <c:v>94.420641330142189</c:v>
                </c:pt>
                <c:pt idx="19">
                  <c:v>99.500805952030134</c:v>
                </c:pt>
                <c:pt idx="20">
                  <c:v>104.55433180214803</c:v>
                </c:pt>
                <c:pt idx="21">
                  <c:v>109.57986592942709</c:v>
                </c:pt>
                <c:pt idx="22">
                  <c:v>114.57606287685965</c:v>
                </c:pt>
                <c:pt idx="23">
                  <c:v>119.54158504171043</c:v>
                </c:pt>
                <c:pt idx="24">
                  <c:v>124.47510303362532</c:v>
                </c:pt>
                <c:pt idx="25">
                  <c:v>129.37529603054097</c:v>
                </c:pt>
                <c:pt idx="26">
                  <c:v>134.2408521323012</c:v>
                </c:pt>
                <c:pt idx="27">
                  <c:v>139.07046871188416</c:v>
                </c:pt>
                <c:pt idx="28">
                  <c:v>143.86285276414714</c:v>
                </c:pt>
                <c:pt idx="29">
                  <c:v>148.6167212519953</c:v>
                </c:pt>
                <c:pt idx="30">
                  <c:v>153.33080144988168</c:v>
                </c:pt>
                <c:pt idx="31">
                  <c:v>158.00383128454681</c:v>
                </c:pt>
                <c:pt idx="32">
                  <c:v>162.63455967290591</c:v>
                </c:pt>
                <c:pt idx="33">
                  <c:v>167.22174685699446</c:v>
                </c:pt>
                <c:pt idx="34">
                  <c:v>171.76416473588091</c:v>
                </c:pt>
                <c:pt idx="35">
                  <c:v>176.26059719445956</c:v>
                </c:pt>
                <c:pt idx="36">
                  <c:v>180.70984042903351</c:v>
                </c:pt>
                <c:pt idx="37">
                  <c:v>185.11070326960228</c:v>
                </c:pt>
                <c:pt idx="38">
                  <c:v>189.46200749876678</c:v>
                </c:pt>
                <c:pt idx="39">
                  <c:v>193.7625881671664</c:v>
                </c:pt>
                <c:pt idx="40">
                  <c:v>198.01129390536454</c:v>
                </c:pt>
                <c:pt idx="41">
                  <c:v>202.2069872320975</c:v>
                </c:pt>
                <c:pt idx="42">
                  <c:v>206.34854485880635</c:v>
                </c:pt>
                <c:pt idx="43">
                  <c:v>210.43485799036776</c:v>
                </c:pt>
                <c:pt idx="44">
                  <c:v>214.4648326219459</c:v>
                </c:pt>
                <c:pt idx="45">
                  <c:v>218.43738983188354</c:v>
                </c:pt>
                <c:pt idx="46">
                  <c:v>222.35146607055557</c:v>
                </c:pt>
                <c:pt idx="47">
                  <c:v>226.20601344510726</c:v>
                </c:pt>
                <c:pt idx="48">
                  <c:v>230</c:v>
                </c:pt>
                <c:pt idx="49">
                  <c:v>233.73240999329116</c:v>
                </c:pt>
                <c:pt idx="50">
                  <c:v>237.40224416857262</c:v>
                </c:pt>
                <c:pt idx="51">
                  <c:v>241.00852002249576</c:v>
                </c:pt>
                <c:pt idx="52">
                  <c:v>244.5502720678117</c:v>
                </c:pt>
                <c:pt idx="53">
                  <c:v>248.02655209185517</c:v>
                </c:pt>
                <c:pt idx="54">
                  <c:v>251.43642941040423</c:v>
                </c:pt>
                <c:pt idx="55">
                  <c:v>254.7789911168469</c:v>
                </c:pt>
                <c:pt idx="56">
                  <c:v>258.05334232658828</c:v>
                </c:pt>
                <c:pt idx="57">
                  <c:v>261.2586064166328</c:v>
                </c:pt>
                <c:pt idx="58">
                  <c:v>264.39392526027763</c:v>
                </c:pt>
                <c:pt idx="59">
                  <c:v>267.45845945685335</c:v>
                </c:pt>
                <c:pt idx="60">
                  <c:v>270.45138855645246</c:v>
                </c:pt>
                <c:pt idx="61">
                  <c:v>273.37191127958351</c:v>
                </c:pt>
                <c:pt idx="62">
                  <c:v>276.21924573169258</c:v>
                </c:pt>
                <c:pt idx="63">
                  <c:v>278.99262961249582</c:v>
                </c:pt>
                <c:pt idx="64">
                  <c:v>281.69132042006549</c:v>
                </c:pt>
                <c:pt idx="65">
                  <c:v>284.31459564961568</c:v>
                </c:pt>
                <c:pt idx="66">
                  <c:v>286.86175298693439</c:v>
                </c:pt>
                <c:pt idx="67">
                  <c:v>289.33211049640988</c:v>
                </c:pt>
                <c:pt idx="68">
                  <c:v>291.7250068036015</c:v>
                </c:pt>
                <c:pt idx="69">
                  <c:v>294.0398012723054</c:v>
                </c:pt>
                <c:pt idx="70">
                  <c:v>296.27587417606861</c:v>
                </c:pt>
                <c:pt idx="71">
                  <c:v>298.43262686410463</c:v>
                </c:pt>
                <c:pt idx="72">
                  <c:v>300.50948192156659</c:v>
                </c:pt>
                <c:pt idx="73">
                  <c:v>302.50588332413554</c:v>
                </c:pt>
                <c:pt idx="74">
                  <c:v>304.42129658688123</c:v>
                </c:pt>
                <c:pt idx="75">
                  <c:v>306.25520890735686</c:v>
                </c:pt>
                <c:pt idx="76">
                  <c:v>308.00712930288859</c:v>
                </c:pt>
                <c:pt idx="77">
                  <c:v>309.67658874202368</c:v>
                </c:pt>
                <c:pt idx="78">
                  <c:v>311.26314027010113</c:v>
                </c:pt>
                <c:pt idx="79">
                  <c:v>312.76635912891277</c:v>
                </c:pt>
                <c:pt idx="80">
                  <c:v>314.18584287042091</c:v>
                </c:pt>
                <c:pt idx="81">
                  <c:v>315.52121146450355</c:v>
                </c:pt>
                <c:pt idx="82">
                  <c:v>316.77210740069779</c:v>
                </c:pt>
                <c:pt idx="83">
                  <c:v>317.93819578391367</c:v>
                </c:pt>
                <c:pt idx="84">
                  <c:v>319.0191644240939</c:v>
                </c:pt>
                <c:pt idx="85">
                  <c:v>320.01472391979485</c:v>
                </c:pt>
                <c:pt idx="86">
                  <c:v>320.92460773566597</c:v>
                </c:pt>
                <c:pt idx="87">
                  <c:v>321.74857227380801</c:v>
                </c:pt>
                <c:pt idx="88">
                  <c:v>322.48639693898986</c:v>
                </c:pt>
                <c:pt idx="89">
                  <c:v>323.13788419770736</c:v>
                </c:pt>
                <c:pt idx="90">
                  <c:v>323.70285963106801</c:v>
                </c:pt>
                <c:pt idx="91">
                  <c:v>324.18117198148644</c:v>
                </c:pt>
                <c:pt idx="92">
                  <c:v>324.57269319318067</c:v>
                </c:pt>
                <c:pt idx="93">
                  <c:v>324.87731844645486</c:v>
                </c:pt>
                <c:pt idx="94">
                  <c:v>325.09496618576264</c:v>
                </c:pt>
                <c:pt idx="95">
                  <c:v>325.22557814154123</c:v>
                </c:pt>
                <c:pt idx="96">
                  <c:v>325.26911934581187</c:v>
                </c:pt>
                <c:pt idx="97">
                  <c:v>325.22557814154123</c:v>
                </c:pt>
                <c:pt idx="98">
                  <c:v>325.09496618576264</c:v>
                </c:pt>
                <c:pt idx="99">
                  <c:v>324.87731844645486</c:v>
                </c:pt>
                <c:pt idx="100">
                  <c:v>324.57269319318067</c:v>
                </c:pt>
                <c:pt idx="101">
                  <c:v>324.18117198148644</c:v>
                </c:pt>
                <c:pt idx="102">
                  <c:v>323.70285963106801</c:v>
                </c:pt>
                <c:pt idx="103">
                  <c:v>323.13788419770736</c:v>
                </c:pt>
                <c:pt idx="104">
                  <c:v>322.48639693898986</c:v>
                </c:pt>
                <c:pt idx="105">
                  <c:v>321.74857227380801</c:v>
                </c:pt>
                <c:pt idx="106">
                  <c:v>320.92460773566597</c:v>
                </c:pt>
                <c:pt idx="107">
                  <c:v>320.0147239197949</c:v>
                </c:pt>
                <c:pt idx="108">
                  <c:v>319.0191644240939</c:v>
                </c:pt>
                <c:pt idx="109">
                  <c:v>317.93819578391367</c:v>
                </c:pt>
                <c:pt idx="110">
                  <c:v>316.77210740069779</c:v>
                </c:pt>
                <c:pt idx="111">
                  <c:v>315.52121146450355</c:v>
                </c:pt>
                <c:pt idx="112">
                  <c:v>314.18584287042091</c:v>
                </c:pt>
                <c:pt idx="113">
                  <c:v>312.76635912891277</c:v>
                </c:pt>
                <c:pt idx="114">
                  <c:v>311.26314027010113</c:v>
                </c:pt>
                <c:pt idx="115">
                  <c:v>309.67658874202363</c:v>
                </c:pt>
                <c:pt idx="116">
                  <c:v>308.00712930288864</c:v>
                </c:pt>
                <c:pt idx="117">
                  <c:v>306.25520890735686</c:v>
                </c:pt>
                <c:pt idx="118">
                  <c:v>304.42129658688128</c:v>
                </c:pt>
                <c:pt idx="119">
                  <c:v>302.5058833241356</c:v>
                </c:pt>
                <c:pt idx="120">
                  <c:v>300.50948192156665</c:v>
                </c:pt>
                <c:pt idx="121">
                  <c:v>298.43262686410458</c:v>
                </c:pt>
                <c:pt idx="122">
                  <c:v>296.27587417606867</c:v>
                </c:pt>
                <c:pt idx="123">
                  <c:v>294.03980127230545</c:v>
                </c:pt>
                <c:pt idx="124">
                  <c:v>291.7250068036015</c:v>
                </c:pt>
                <c:pt idx="125">
                  <c:v>289.33211049640988</c:v>
                </c:pt>
                <c:pt idx="126">
                  <c:v>286.86175298693439</c:v>
                </c:pt>
                <c:pt idx="127">
                  <c:v>284.31459564961568</c:v>
                </c:pt>
                <c:pt idx="128">
                  <c:v>281.69132042006549</c:v>
                </c:pt>
                <c:pt idx="129">
                  <c:v>278.99262961249582</c:v>
                </c:pt>
                <c:pt idx="130">
                  <c:v>276.21924573169258</c:v>
                </c:pt>
                <c:pt idx="131">
                  <c:v>273.37191127958351</c:v>
                </c:pt>
                <c:pt idx="132">
                  <c:v>270.45138855645246</c:v>
                </c:pt>
                <c:pt idx="133">
                  <c:v>267.45845945685335</c:v>
                </c:pt>
                <c:pt idx="134">
                  <c:v>264.39392526027763</c:v>
                </c:pt>
                <c:pt idx="135">
                  <c:v>261.25860641663286</c:v>
                </c:pt>
                <c:pt idx="136">
                  <c:v>258.05334232658828</c:v>
                </c:pt>
                <c:pt idx="137">
                  <c:v>254.77899111684687</c:v>
                </c:pt>
                <c:pt idx="138">
                  <c:v>251.43642941040429</c:v>
                </c:pt>
                <c:pt idx="139">
                  <c:v>248.02655209185519</c:v>
                </c:pt>
                <c:pt idx="140">
                  <c:v>244.5502720678117</c:v>
                </c:pt>
                <c:pt idx="141">
                  <c:v>241.00852002249587</c:v>
                </c:pt>
                <c:pt idx="142">
                  <c:v>237.40224416857259</c:v>
                </c:pt>
                <c:pt idx="143">
                  <c:v>233.73240999329121</c:v>
                </c:pt>
                <c:pt idx="144">
                  <c:v>230.00000000000003</c:v>
                </c:pt>
                <c:pt idx="145">
                  <c:v>226.20601344510726</c:v>
                </c:pt>
                <c:pt idx="146">
                  <c:v>222.35146607055569</c:v>
                </c:pt>
                <c:pt idx="147">
                  <c:v>218.43738983188345</c:v>
                </c:pt>
                <c:pt idx="148">
                  <c:v>214.46483262194593</c:v>
                </c:pt>
                <c:pt idx="149">
                  <c:v>210.43485799036779</c:v>
                </c:pt>
                <c:pt idx="150">
                  <c:v>206.34854485880635</c:v>
                </c:pt>
                <c:pt idx="151">
                  <c:v>202.20698723209762</c:v>
                </c:pt>
                <c:pt idx="152">
                  <c:v>198.01129390536462</c:v>
                </c:pt>
                <c:pt idx="153">
                  <c:v>193.76258816716646</c:v>
                </c:pt>
                <c:pt idx="154">
                  <c:v>189.46200749876678</c:v>
                </c:pt>
                <c:pt idx="155">
                  <c:v>185.11070326960228</c:v>
                </c:pt>
                <c:pt idx="156">
                  <c:v>180.70984042903359</c:v>
                </c:pt>
                <c:pt idx="157">
                  <c:v>176.26059719445962</c:v>
                </c:pt>
                <c:pt idx="158">
                  <c:v>171.76416473588094</c:v>
                </c:pt>
                <c:pt idx="159">
                  <c:v>167.22174685699446</c:v>
                </c:pt>
                <c:pt idx="160">
                  <c:v>162.63455967290591</c:v>
                </c:pt>
                <c:pt idx="161">
                  <c:v>158.00383128454689</c:v>
                </c:pt>
                <c:pt idx="162">
                  <c:v>153.33080144988176</c:v>
                </c:pt>
                <c:pt idx="163">
                  <c:v>148.61672125199533</c:v>
                </c:pt>
                <c:pt idx="164">
                  <c:v>143.86285276414728</c:v>
                </c:pt>
                <c:pt idx="165">
                  <c:v>139.07046871188427</c:v>
                </c:pt>
                <c:pt idx="166">
                  <c:v>134.24085213230117</c:v>
                </c:pt>
                <c:pt idx="167">
                  <c:v>129.37529603054091</c:v>
                </c:pt>
                <c:pt idx="168">
                  <c:v>124.47510303362535</c:v>
                </c:pt>
                <c:pt idx="169">
                  <c:v>119.54158504171048</c:v>
                </c:pt>
                <c:pt idx="170">
                  <c:v>114.57606287685962</c:v>
                </c:pt>
                <c:pt idx="171">
                  <c:v>109.57986592942719</c:v>
                </c:pt>
                <c:pt idx="172">
                  <c:v>104.55433180214807</c:v>
                </c:pt>
                <c:pt idx="173">
                  <c:v>99.500805952030177</c:v>
                </c:pt>
                <c:pt idx="174">
                  <c:v>94.420641330142331</c:v>
                </c:pt>
                <c:pt idx="175">
                  <c:v>89.315198019396433</c:v>
                </c:pt>
                <c:pt idx="176">
                  <c:v>84.18584287042097</c:v>
                </c:pt>
                <c:pt idx="177">
                  <c:v>79.033949135621498</c:v>
                </c:pt>
                <c:pt idx="178">
                  <c:v>73.860896101528539</c:v>
                </c:pt>
                <c:pt idx="179">
                  <c:v>68.668068719527852</c:v>
                </c:pt>
                <c:pt idx="180">
                  <c:v>63.45685723507686</c:v>
                </c:pt>
                <c:pt idx="181">
                  <c:v>58.228656815501758</c:v>
                </c:pt>
                <c:pt idx="182">
                  <c:v>52.98486717647706</c:v>
                </c:pt>
                <c:pt idx="183">
                  <c:v>47.726892207288678</c:v>
                </c:pt>
                <c:pt idx="184">
                  <c:v>42.456139594978474</c:v>
                </c:pt>
                <c:pt idx="185">
                  <c:v>37.174020447471882</c:v>
                </c:pt>
                <c:pt idx="186">
                  <c:v>31.88194891579111</c:v>
                </c:pt>
                <c:pt idx="187">
                  <c:v>26.581341815451967</c:v>
                </c:pt>
                <c:pt idx="188">
                  <c:v>21.273618247148978</c:v>
                </c:pt>
                <c:pt idx="189">
                  <c:v>15.960199216826345</c:v>
                </c:pt>
                <c:pt idx="190">
                  <c:v>10.642507255241762</c:v>
                </c:pt>
                <c:pt idx="191">
                  <c:v>5.3219660371199433</c:v>
                </c:pt>
                <c:pt idx="192">
                  <c:v>3.9850295899600895E-14</c:v>
                </c:pt>
                <c:pt idx="193">
                  <c:v>-5.3219660371198643</c:v>
                </c:pt>
                <c:pt idx="194">
                  <c:v>-10.642507255241684</c:v>
                </c:pt>
                <c:pt idx="195">
                  <c:v>-15.960199216826265</c:v>
                </c:pt>
                <c:pt idx="196">
                  <c:v>-21.273618247148896</c:v>
                </c:pt>
                <c:pt idx="197">
                  <c:v>-26.581341815451893</c:v>
                </c:pt>
                <c:pt idx="198">
                  <c:v>-31.881948915791032</c:v>
                </c:pt>
                <c:pt idx="199">
                  <c:v>-37.174020447471804</c:v>
                </c:pt>
                <c:pt idx="200">
                  <c:v>-42.456139594978403</c:v>
                </c:pt>
                <c:pt idx="201">
                  <c:v>-47.726892207288607</c:v>
                </c:pt>
                <c:pt idx="202">
                  <c:v>-52.984867176476982</c:v>
                </c:pt>
                <c:pt idx="203">
                  <c:v>-58.228656815501687</c:v>
                </c:pt>
                <c:pt idx="204">
                  <c:v>-63.456857235076782</c:v>
                </c:pt>
                <c:pt idx="205">
                  <c:v>-68.668068719527767</c:v>
                </c:pt>
                <c:pt idx="206">
                  <c:v>-73.860896101528454</c:v>
                </c:pt>
                <c:pt idx="207">
                  <c:v>-79.033949135621413</c:v>
                </c:pt>
                <c:pt idx="208">
                  <c:v>-84.185842870420899</c:v>
                </c:pt>
                <c:pt idx="209">
                  <c:v>-89.315198019396362</c:v>
                </c:pt>
                <c:pt idx="210">
                  <c:v>-94.42064133014226</c:v>
                </c:pt>
                <c:pt idx="211">
                  <c:v>-99.500805952030078</c:v>
                </c:pt>
                <c:pt idx="212">
                  <c:v>-104.554331802148</c:v>
                </c:pt>
                <c:pt idx="213">
                  <c:v>-109.5798659294271</c:v>
                </c:pt>
                <c:pt idx="214">
                  <c:v>-114.57606287685955</c:v>
                </c:pt>
                <c:pt idx="215">
                  <c:v>-119.54158504171039</c:v>
                </c:pt>
                <c:pt idx="216">
                  <c:v>-124.47510303362527</c:v>
                </c:pt>
                <c:pt idx="217">
                  <c:v>-129.37529603054082</c:v>
                </c:pt>
                <c:pt idx="218">
                  <c:v>-134.24085213230109</c:v>
                </c:pt>
                <c:pt idx="219">
                  <c:v>-139.07046871188422</c:v>
                </c:pt>
                <c:pt idx="220">
                  <c:v>-143.86285276414719</c:v>
                </c:pt>
                <c:pt idx="221">
                  <c:v>-148.61672125199524</c:v>
                </c:pt>
                <c:pt idx="222">
                  <c:v>-153.3308014498817</c:v>
                </c:pt>
                <c:pt idx="223">
                  <c:v>-158.00383128454683</c:v>
                </c:pt>
                <c:pt idx="224">
                  <c:v>-162.63455967290585</c:v>
                </c:pt>
                <c:pt idx="225">
                  <c:v>-167.22174685699437</c:v>
                </c:pt>
                <c:pt idx="226">
                  <c:v>-171.76416473588088</c:v>
                </c:pt>
                <c:pt idx="227">
                  <c:v>-176.26059719445939</c:v>
                </c:pt>
                <c:pt idx="228">
                  <c:v>-180.70984042903342</c:v>
                </c:pt>
                <c:pt idx="229">
                  <c:v>-185.11070326960223</c:v>
                </c:pt>
                <c:pt idx="230">
                  <c:v>-189.46200749876684</c:v>
                </c:pt>
                <c:pt idx="231">
                  <c:v>-193.7625881671664</c:v>
                </c:pt>
                <c:pt idx="232">
                  <c:v>-198.01129390536454</c:v>
                </c:pt>
                <c:pt idx="233">
                  <c:v>-202.20698723209759</c:v>
                </c:pt>
                <c:pt idx="234">
                  <c:v>-206.34854485880626</c:v>
                </c:pt>
                <c:pt idx="235">
                  <c:v>-210.43485799036776</c:v>
                </c:pt>
                <c:pt idx="236">
                  <c:v>-214.4648326219459</c:v>
                </c:pt>
                <c:pt idx="237">
                  <c:v>-218.43738983188342</c:v>
                </c:pt>
                <c:pt idx="238">
                  <c:v>-222.35146607055552</c:v>
                </c:pt>
                <c:pt idx="239">
                  <c:v>-226.2060134451072</c:v>
                </c:pt>
                <c:pt idx="240">
                  <c:v>-229.99999999999989</c:v>
                </c:pt>
                <c:pt idx="241">
                  <c:v>-233.73240999329116</c:v>
                </c:pt>
                <c:pt idx="242">
                  <c:v>-237.40224416857262</c:v>
                </c:pt>
                <c:pt idx="243">
                  <c:v>-241.00852002249584</c:v>
                </c:pt>
                <c:pt idx="244">
                  <c:v>-244.55027206781168</c:v>
                </c:pt>
                <c:pt idx="245">
                  <c:v>-248.02655209185517</c:v>
                </c:pt>
                <c:pt idx="246">
                  <c:v>-251.43642941040414</c:v>
                </c:pt>
                <c:pt idx="247">
                  <c:v>-254.7789911168469</c:v>
                </c:pt>
                <c:pt idx="248">
                  <c:v>-258.05334232658822</c:v>
                </c:pt>
                <c:pt idx="249">
                  <c:v>-261.25860641663269</c:v>
                </c:pt>
                <c:pt idx="250">
                  <c:v>-264.39392526027757</c:v>
                </c:pt>
                <c:pt idx="251">
                  <c:v>-267.4584594568534</c:v>
                </c:pt>
                <c:pt idx="252">
                  <c:v>-270.45138855645251</c:v>
                </c:pt>
                <c:pt idx="253">
                  <c:v>-273.37191127958346</c:v>
                </c:pt>
                <c:pt idx="254">
                  <c:v>-276.21924573169264</c:v>
                </c:pt>
                <c:pt idx="255">
                  <c:v>-278.99262961249582</c:v>
                </c:pt>
                <c:pt idx="256">
                  <c:v>-281.69132042006538</c:v>
                </c:pt>
                <c:pt idx="257">
                  <c:v>-284.31459564961574</c:v>
                </c:pt>
                <c:pt idx="258">
                  <c:v>-286.86175298693439</c:v>
                </c:pt>
                <c:pt idx="259">
                  <c:v>-289.33211049640977</c:v>
                </c:pt>
                <c:pt idx="260">
                  <c:v>-291.72500680360145</c:v>
                </c:pt>
                <c:pt idx="261">
                  <c:v>-294.03980127230534</c:v>
                </c:pt>
                <c:pt idx="262">
                  <c:v>-296.27587417606867</c:v>
                </c:pt>
                <c:pt idx="263">
                  <c:v>-298.43262686410458</c:v>
                </c:pt>
                <c:pt idx="264">
                  <c:v>-300.50948192156665</c:v>
                </c:pt>
                <c:pt idx="265">
                  <c:v>-302.50588332413554</c:v>
                </c:pt>
                <c:pt idx="266">
                  <c:v>-304.42129658688117</c:v>
                </c:pt>
                <c:pt idx="267">
                  <c:v>-306.25520890735686</c:v>
                </c:pt>
                <c:pt idx="268">
                  <c:v>-308.00712930288859</c:v>
                </c:pt>
                <c:pt idx="269">
                  <c:v>-309.67658874202357</c:v>
                </c:pt>
                <c:pt idx="270">
                  <c:v>-311.26314027010113</c:v>
                </c:pt>
                <c:pt idx="271">
                  <c:v>-312.76635912891271</c:v>
                </c:pt>
                <c:pt idx="272">
                  <c:v>-314.18584287042091</c:v>
                </c:pt>
                <c:pt idx="273">
                  <c:v>-315.52121146450355</c:v>
                </c:pt>
                <c:pt idx="274">
                  <c:v>-316.77210740069785</c:v>
                </c:pt>
                <c:pt idx="275">
                  <c:v>-317.93819578391367</c:v>
                </c:pt>
                <c:pt idx="276">
                  <c:v>-319.0191644240939</c:v>
                </c:pt>
                <c:pt idx="277">
                  <c:v>-320.0147239197949</c:v>
                </c:pt>
                <c:pt idx="278">
                  <c:v>-320.92460773566597</c:v>
                </c:pt>
                <c:pt idx="279">
                  <c:v>-321.74857227380801</c:v>
                </c:pt>
                <c:pt idx="280">
                  <c:v>-322.48639693898986</c:v>
                </c:pt>
                <c:pt idx="281">
                  <c:v>-323.13788419770736</c:v>
                </c:pt>
                <c:pt idx="282">
                  <c:v>-323.70285963106795</c:v>
                </c:pt>
                <c:pt idx="283">
                  <c:v>-324.18117198148644</c:v>
                </c:pt>
                <c:pt idx="284">
                  <c:v>-324.57269319318067</c:v>
                </c:pt>
                <c:pt idx="285">
                  <c:v>-324.87731844645486</c:v>
                </c:pt>
                <c:pt idx="286">
                  <c:v>-325.09496618576264</c:v>
                </c:pt>
                <c:pt idx="287">
                  <c:v>-325.22557814154123</c:v>
                </c:pt>
                <c:pt idx="288">
                  <c:v>-325.26911934581187</c:v>
                </c:pt>
                <c:pt idx="289">
                  <c:v>-325.22557814154123</c:v>
                </c:pt>
                <c:pt idx="290">
                  <c:v>-325.09496618576264</c:v>
                </c:pt>
                <c:pt idx="291">
                  <c:v>-324.87731844645486</c:v>
                </c:pt>
                <c:pt idx="292">
                  <c:v>-324.57269319318067</c:v>
                </c:pt>
                <c:pt idx="293">
                  <c:v>-324.18117198148644</c:v>
                </c:pt>
                <c:pt idx="294">
                  <c:v>-323.70285963106795</c:v>
                </c:pt>
                <c:pt idx="295">
                  <c:v>-323.13788419770736</c:v>
                </c:pt>
                <c:pt idx="296">
                  <c:v>-322.48639693898986</c:v>
                </c:pt>
                <c:pt idx="297">
                  <c:v>-321.74857227380801</c:v>
                </c:pt>
                <c:pt idx="298">
                  <c:v>-320.92460773566597</c:v>
                </c:pt>
                <c:pt idx="299">
                  <c:v>-320.0147239197949</c:v>
                </c:pt>
                <c:pt idx="300">
                  <c:v>-319.0191644240939</c:v>
                </c:pt>
                <c:pt idx="301">
                  <c:v>-317.93819578391367</c:v>
                </c:pt>
                <c:pt idx="302">
                  <c:v>-316.77210740069785</c:v>
                </c:pt>
                <c:pt idx="303">
                  <c:v>-315.52121146450355</c:v>
                </c:pt>
                <c:pt idx="304">
                  <c:v>-314.18584287042097</c:v>
                </c:pt>
                <c:pt idx="305">
                  <c:v>-312.76635912891277</c:v>
                </c:pt>
                <c:pt idx="306">
                  <c:v>-311.26314027010113</c:v>
                </c:pt>
                <c:pt idx="307">
                  <c:v>-309.67658874202363</c:v>
                </c:pt>
                <c:pt idx="308">
                  <c:v>-308.00712930288864</c:v>
                </c:pt>
                <c:pt idx="309">
                  <c:v>-306.25520890735692</c:v>
                </c:pt>
                <c:pt idx="310">
                  <c:v>-304.42129658688123</c:v>
                </c:pt>
                <c:pt idx="311">
                  <c:v>-302.5058833241356</c:v>
                </c:pt>
                <c:pt idx="312">
                  <c:v>-300.5094819215667</c:v>
                </c:pt>
                <c:pt idx="313">
                  <c:v>-298.43262686410463</c:v>
                </c:pt>
                <c:pt idx="314">
                  <c:v>-296.27587417606867</c:v>
                </c:pt>
                <c:pt idx="315">
                  <c:v>-294.0398012723054</c:v>
                </c:pt>
                <c:pt idx="316">
                  <c:v>-291.72500680360156</c:v>
                </c:pt>
                <c:pt idx="317">
                  <c:v>-289.33211049640988</c:v>
                </c:pt>
                <c:pt idx="318">
                  <c:v>-286.86175298693439</c:v>
                </c:pt>
                <c:pt idx="319">
                  <c:v>-284.31459564961574</c:v>
                </c:pt>
                <c:pt idx="320">
                  <c:v>-281.69132042006549</c:v>
                </c:pt>
                <c:pt idx="321">
                  <c:v>-278.99262961249588</c:v>
                </c:pt>
                <c:pt idx="322">
                  <c:v>-276.21924573169269</c:v>
                </c:pt>
                <c:pt idx="323">
                  <c:v>-273.37191127958357</c:v>
                </c:pt>
                <c:pt idx="324">
                  <c:v>-270.45138855645257</c:v>
                </c:pt>
                <c:pt idx="325">
                  <c:v>-267.45845945685346</c:v>
                </c:pt>
                <c:pt idx="326">
                  <c:v>-264.39392526027763</c:v>
                </c:pt>
                <c:pt idx="327">
                  <c:v>-261.2586064166328</c:v>
                </c:pt>
                <c:pt idx="328">
                  <c:v>-258.05334232658845</c:v>
                </c:pt>
                <c:pt idx="329">
                  <c:v>-254.77899111684698</c:v>
                </c:pt>
                <c:pt idx="330">
                  <c:v>-251.4364294104044</c:v>
                </c:pt>
                <c:pt idx="331">
                  <c:v>-248.02655209185522</c:v>
                </c:pt>
                <c:pt idx="332">
                  <c:v>-244.55027206781165</c:v>
                </c:pt>
                <c:pt idx="333">
                  <c:v>-241.00852002249582</c:v>
                </c:pt>
                <c:pt idx="334">
                  <c:v>-237.40224416857254</c:v>
                </c:pt>
                <c:pt idx="335">
                  <c:v>-233.73240999329133</c:v>
                </c:pt>
                <c:pt idx="336">
                  <c:v>-230.00000000000006</c:v>
                </c:pt>
                <c:pt idx="337">
                  <c:v>-226.20601344510737</c:v>
                </c:pt>
                <c:pt idx="338">
                  <c:v>-222.35146607055563</c:v>
                </c:pt>
                <c:pt idx="339">
                  <c:v>-218.43738983188359</c:v>
                </c:pt>
                <c:pt idx="340">
                  <c:v>-214.46483262194587</c:v>
                </c:pt>
                <c:pt idx="341">
                  <c:v>-210.43485799036804</c:v>
                </c:pt>
                <c:pt idx="342">
                  <c:v>-206.34854485880649</c:v>
                </c:pt>
                <c:pt idx="343">
                  <c:v>-202.20698723209756</c:v>
                </c:pt>
                <c:pt idx="344">
                  <c:v>-198.01129390536462</c:v>
                </c:pt>
                <c:pt idx="345">
                  <c:v>-193.7625881671664</c:v>
                </c:pt>
                <c:pt idx="346">
                  <c:v>-189.46200749876681</c:v>
                </c:pt>
                <c:pt idx="347">
                  <c:v>-185.1107032696022</c:v>
                </c:pt>
                <c:pt idx="348">
                  <c:v>-180.70984042903373</c:v>
                </c:pt>
                <c:pt idx="349">
                  <c:v>-176.26059719445965</c:v>
                </c:pt>
                <c:pt idx="350">
                  <c:v>-171.76416473588108</c:v>
                </c:pt>
                <c:pt idx="351">
                  <c:v>-167.22174685699449</c:v>
                </c:pt>
                <c:pt idx="352">
                  <c:v>-162.63455967290608</c:v>
                </c:pt>
                <c:pt idx="353">
                  <c:v>-158.00383128454681</c:v>
                </c:pt>
                <c:pt idx="354">
                  <c:v>-153.33080144988153</c:v>
                </c:pt>
                <c:pt idx="355">
                  <c:v>-148.6167212519955</c:v>
                </c:pt>
                <c:pt idx="356">
                  <c:v>-143.86285276414719</c:v>
                </c:pt>
                <c:pt idx="357">
                  <c:v>-139.0704687118843</c:v>
                </c:pt>
                <c:pt idx="358">
                  <c:v>-134.2408521323012</c:v>
                </c:pt>
                <c:pt idx="359">
                  <c:v>-129.37529603054108</c:v>
                </c:pt>
                <c:pt idx="360">
                  <c:v>-124.47510303362525</c:v>
                </c:pt>
                <c:pt idx="361">
                  <c:v>-119.54158504171076</c:v>
                </c:pt>
                <c:pt idx="362">
                  <c:v>-114.57606287685981</c:v>
                </c:pt>
                <c:pt idx="363">
                  <c:v>-109.57986592942707</c:v>
                </c:pt>
                <c:pt idx="364">
                  <c:v>-104.55433180214811</c:v>
                </c:pt>
                <c:pt idx="365">
                  <c:v>-99.500805952030063</c:v>
                </c:pt>
                <c:pt idx="366">
                  <c:v>-94.420641330142246</c:v>
                </c:pt>
                <c:pt idx="367">
                  <c:v>-89.315198019396206</c:v>
                </c:pt>
                <c:pt idx="368">
                  <c:v>-84.185842870421155</c:v>
                </c:pt>
                <c:pt idx="369">
                  <c:v>-79.033949135621668</c:v>
                </c:pt>
                <c:pt idx="370">
                  <c:v>-73.860896101528709</c:v>
                </c:pt>
                <c:pt idx="371">
                  <c:v>-68.668068719527895</c:v>
                </c:pt>
                <c:pt idx="372">
                  <c:v>-63.456857235077045</c:v>
                </c:pt>
                <c:pt idx="373">
                  <c:v>-58.228656815501658</c:v>
                </c:pt>
                <c:pt idx="374">
                  <c:v>-52.984867176476804</c:v>
                </c:pt>
                <c:pt idx="375">
                  <c:v>-47.72689220728887</c:v>
                </c:pt>
                <c:pt idx="376">
                  <c:v>-42.456139594978374</c:v>
                </c:pt>
                <c:pt idx="377">
                  <c:v>-37.174020447471925</c:v>
                </c:pt>
                <c:pt idx="378">
                  <c:v>-31.881948915791007</c:v>
                </c:pt>
                <c:pt idx="379">
                  <c:v>-26.581341815452152</c:v>
                </c:pt>
                <c:pt idx="380">
                  <c:v>-21.273618247148875</c:v>
                </c:pt>
                <c:pt idx="381">
                  <c:v>-15.960199216826673</c:v>
                </c:pt>
                <c:pt idx="382">
                  <c:v>-10.642507255241947</c:v>
                </c:pt>
                <c:pt idx="383">
                  <c:v>-5.3219660371201281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Tabelle1!$D$11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Tabelle1!$D$12:$D$395</c:f>
              <c:numCache>
                <c:formatCode>0.00</c:formatCode>
                <c:ptCount val="384"/>
                <c:pt idx="0">
                  <c:v>-281.69132042006549</c:v>
                </c:pt>
                <c:pt idx="1">
                  <c:v>-284.31459564961574</c:v>
                </c:pt>
                <c:pt idx="2">
                  <c:v>-286.86175298693445</c:v>
                </c:pt>
                <c:pt idx="3">
                  <c:v>-289.33211049640988</c:v>
                </c:pt>
                <c:pt idx="4">
                  <c:v>-291.7250068036015</c:v>
                </c:pt>
                <c:pt idx="5">
                  <c:v>-294.03980127230545</c:v>
                </c:pt>
                <c:pt idx="6">
                  <c:v>-296.27587417606867</c:v>
                </c:pt>
                <c:pt idx="7">
                  <c:v>-298.43262686410463</c:v>
                </c:pt>
                <c:pt idx="8">
                  <c:v>-300.50948192156665</c:v>
                </c:pt>
                <c:pt idx="9">
                  <c:v>-302.5058833241356</c:v>
                </c:pt>
                <c:pt idx="10">
                  <c:v>-304.42129658688128</c:v>
                </c:pt>
                <c:pt idx="11">
                  <c:v>-306.25520890735686</c:v>
                </c:pt>
                <c:pt idx="12">
                  <c:v>-308.00712930288864</c:v>
                </c:pt>
                <c:pt idx="13">
                  <c:v>-309.67658874202368</c:v>
                </c:pt>
                <c:pt idx="14">
                  <c:v>-311.26314027010113</c:v>
                </c:pt>
                <c:pt idx="15">
                  <c:v>-312.76635912891277</c:v>
                </c:pt>
                <c:pt idx="16">
                  <c:v>-314.18584287042091</c:v>
                </c:pt>
                <c:pt idx="17">
                  <c:v>-315.52121146450361</c:v>
                </c:pt>
                <c:pt idx="18">
                  <c:v>-316.77210740069779</c:v>
                </c:pt>
                <c:pt idx="19">
                  <c:v>-317.93819578391367</c:v>
                </c:pt>
                <c:pt idx="20">
                  <c:v>-319.01916442409396</c:v>
                </c:pt>
                <c:pt idx="21">
                  <c:v>-320.0147239197949</c:v>
                </c:pt>
                <c:pt idx="22">
                  <c:v>-320.92460773566603</c:v>
                </c:pt>
                <c:pt idx="23">
                  <c:v>-321.74857227380801</c:v>
                </c:pt>
                <c:pt idx="24">
                  <c:v>-322.48639693898986</c:v>
                </c:pt>
                <c:pt idx="25">
                  <c:v>-323.13788419770742</c:v>
                </c:pt>
                <c:pt idx="26">
                  <c:v>-323.70285963106801</c:v>
                </c:pt>
                <c:pt idx="27">
                  <c:v>-324.18117198148644</c:v>
                </c:pt>
                <c:pt idx="28">
                  <c:v>-324.57269319318067</c:v>
                </c:pt>
                <c:pt idx="29">
                  <c:v>-324.87731844645486</c:v>
                </c:pt>
                <c:pt idx="30">
                  <c:v>-325.09496618576264</c:v>
                </c:pt>
                <c:pt idx="31">
                  <c:v>-325.22557814154123</c:v>
                </c:pt>
                <c:pt idx="32">
                  <c:v>-325.26911934581187</c:v>
                </c:pt>
                <c:pt idx="33">
                  <c:v>-325.22557814154123</c:v>
                </c:pt>
                <c:pt idx="34">
                  <c:v>-325.09496618576264</c:v>
                </c:pt>
                <c:pt idx="35">
                  <c:v>-324.87731844645486</c:v>
                </c:pt>
                <c:pt idx="36">
                  <c:v>-324.57269319318067</c:v>
                </c:pt>
                <c:pt idx="37">
                  <c:v>-324.18117198148644</c:v>
                </c:pt>
                <c:pt idx="38">
                  <c:v>-323.70285963106795</c:v>
                </c:pt>
                <c:pt idx="39">
                  <c:v>-323.13788419770736</c:v>
                </c:pt>
                <c:pt idx="40">
                  <c:v>-322.48639693898986</c:v>
                </c:pt>
                <c:pt idx="41">
                  <c:v>-321.74857227380801</c:v>
                </c:pt>
                <c:pt idx="42">
                  <c:v>-320.92460773566597</c:v>
                </c:pt>
                <c:pt idx="43">
                  <c:v>-320.01472391979485</c:v>
                </c:pt>
                <c:pt idx="44">
                  <c:v>-319.0191644240939</c:v>
                </c:pt>
                <c:pt idx="45">
                  <c:v>-317.93819578391361</c:v>
                </c:pt>
                <c:pt idx="46">
                  <c:v>-316.77210740069779</c:v>
                </c:pt>
                <c:pt idx="47">
                  <c:v>-315.52121146450355</c:v>
                </c:pt>
                <c:pt idx="48">
                  <c:v>-314.18584287042086</c:v>
                </c:pt>
                <c:pt idx="49">
                  <c:v>-312.76635912891277</c:v>
                </c:pt>
                <c:pt idx="50">
                  <c:v>-311.26314027010108</c:v>
                </c:pt>
                <c:pt idx="51">
                  <c:v>-309.67658874202368</c:v>
                </c:pt>
                <c:pt idx="52">
                  <c:v>-308.00712930288859</c:v>
                </c:pt>
                <c:pt idx="53">
                  <c:v>-306.25520890735686</c:v>
                </c:pt>
                <c:pt idx="54">
                  <c:v>-304.42129658688123</c:v>
                </c:pt>
                <c:pt idx="55">
                  <c:v>-302.50588332413548</c:v>
                </c:pt>
                <c:pt idx="56">
                  <c:v>-300.50948192156659</c:v>
                </c:pt>
                <c:pt idx="57">
                  <c:v>-298.43262686410458</c:v>
                </c:pt>
                <c:pt idx="58">
                  <c:v>-296.27587417606856</c:v>
                </c:pt>
                <c:pt idx="59">
                  <c:v>-294.03980127230534</c:v>
                </c:pt>
                <c:pt idx="60">
                  <c:v>-291.7250068036015</c:v>
                </c:pt>
                <c:pt idx="61">
                  <c:v>-289.33211049640988</c:v>
                </c:pt>
                <c:pt idx="62">
                  <c:v>-286.86175298693439</c:v>
                </c:pt>
                <c:pt idx="63">
                  <c:v>-284.31459564961563</c:v>
                </c:pt>
                <c:pt idx="64">
                  <c:v>-281.69132042006549</c:v>
                </c:pt>
                <c:pt idx="65">
                  <c:v>-278.99262961249582</c:v>
                </c:pt>
                <c:pt idx="66">
                  <c:v>-276.21924573169252</c:v>
                </c:pt>
                <c:pt idx="67">
                  <c:v>-273.37191127958351</c:v>
                </c:pt>
                <c:pt idx="68">
                  <c:v>-270.45138855645246</c:v>
                </c:pt>
                <c:pt idx="69">
                  <c:v>-267.45845945685329</c:v>
                </c:pt>
                <c:pt idx="70">
                  <c:v>-264.39392526027757</c:v>
                </c:pt>
                <c:pt idx="71">
                  <c:v>-261.2586064166328</c:v>
                </c:pt>
                <c:pt idx="72">
                  <c:v>-258.05334232658822</c:v>
                </c:pt>
                <c:pt idx="73">
                  <c:v>-254.7789911168469</c:v>
                </c:pt>
                <c:pt idx="74">
                  <c:v>-251.4364294104042</c:v>
                </c:pt>
                <c:pt idx="75">
                  <c:v>-248.02655209185514</c:v>
                </c:pt>
                <c:pt idx="76">
                  <c:v>-244.55027206781168</c:v>
                </c:pt>
                <c:pt idx="77">
                  <c:v>-241.00852002249576</c:v>
                </c:pt>
                <c:pt idx="78">
                  <c:v>-237.40224416857259</c:v>
                </c:pt>
                <c:pt idx="79">
                  <c:v>-233.73240999329116</c:v>
                </c:pt>
                <c:pt idx="80">
                  <c:v>-229.99999999999994</c:v>
                </c:pt>
                <c:pt idx="81">
                  <c:v>-226.20601344510723</c:v>
                </c:pt>
                <c:pt idx="82">
                  <c:v>-222.35146607055557</c:v>
                </c:pt>
                <c:pt idx="83">
                  <c:v>-218.43738983188345</c:v>
                </c:pt>
                <c:pt idx="84">
                  <c:v>-214.46483262194587</c:v>
                </c:pt>
                <c:pt idx="85">
                  <c:v>-210.43485799036773</c:v>
                </c:pt>
                <c:pt idx="86">
                  <c:v>-206.34854485880632</c:v>
                </c:pt>
                <c:pt idx="87">
                  <c:v>-202.20698723209756</c:v>
                </c:pt>
                <c:pt idx="88">
                  <c:v>-198.01129390536451</c:v>
                </c:pt>
                <c:pt idx="89">
                  <c:v>-193.76258816716637</c:v>
                </c:pt>
                <c:pt idx="90">
                  <c:v>-189.4620074987667</c:v>
                </c:pt>
                <c:pt idx="91">
                  <c:v>-185.11070326960225</c:v>
                </c:pt>
                <c:pt idx="92">
                  <c:v>-180.70984042903351</c:v>
                </c:pt>
                <c:pt idx="93">
                  <c:v>-176.26059719445951</c:v>
                </c:pt>
                <c:pt idx="94">
                  <c:v>-171.76416473588083</c:v>
                </c:pt>
                <c:pt idx="95">
                  <c:v>-167.22174685699434</c:v>
                </c:pt>
                <c:pt idx="96">
                  <c:v>-162.63455967290588</c:v>
                </c:pt>
                <c:pt idx="97">
                  <c:v>-158.00383128454681</c:v>
                </c:pt>
                <c:pt idx="98">
                  <c:v>-153.33080144988165</c:v>
                </c:pt>
                <c:pt idx="99">
                  <c:v>-148.61672125199522</c:v>
                </c:pt>
                <c:pt idx="100">
                  <c:v>-143.86285276414705</c:v>
                </c:pt>
                <c:pt idx="101">
                  <c:v>-139.0704687118841</c:v>
                </c:pt>
                <c:pt idx="102">
                  <c:v>-134.2408521323012</c:v>
                </c:pt>
                <c:pt idx="103">
                  <c:v>-129.37529603054091</c:v>
                </c:pt>
                <c:pt idx="104">
                  <c:v>-124.47510303362525</c:v>
                </c:pt>
                <c:pt idx="105">
                  <c:v>-119.54158504171036</c:v>
                </c:pt>
                <c:pt idx="106">
                  <c:v>-114.5760628768596</c:v>
                </c:pt>
                <c:pt idx="107">
                  <c:v>-109.57986592942707</c:v>
                </c:pt>
                <c:pt idx="108">
                  <c:v>-104.55433180214797</c:v>
                </c:pt>
                <c:pt idx="109">
                  <c:v>-99.500805952030134</c:v>
                </c:pt>
                <c:pt idx="110">
                  <c:v>-94.420641330142104</c:v>
                </c:pt>
                <c:pt idx="111">
                  <c:v>-89.315198019396263</c:v>
                </c:pt>
                <c:pt idx="112">
                  <c:v>-84.185842870420871</c:v>
                </c:pt>
                <c:pt idx="113">
                  <c:v>-79.033949135621526</c:v>
                </c:pt>
                <c:pt idx="114">
                  <c:v>-73.860896101528496</c:v>
                </c:pt>
                <c:pt idx="115">
                  <c:v>-68.668068719527739</c:v>
                </c:pt>
                <c:pt idx="116">
                  <c:v>-63.456857235076825</c:v>
                </c:pt>
                <c:pt idx="117">
                  <c:v>-58.228656815501651</c:v>
                </c:pt>
                <c:pt idx="118">
                  <c:v>-52.984867176476946</c:v>
                </c:pt>
                <c:pt idx="119">
                  <c:v>-47.726892207288643</c:v>
                </c:pt>
                <c:pt idx="120">
                  <c:v>-42.45613959497836</c:v>
                </c:pt>
                <c:pt idx="121">
                  <c:v>-37.174020447471698</c:v>
                </c:pt>
                <c:pt idx="122">
                  <c:v>-31.881948915791003</c:v>
                </c:pt>
                <c:pt idx="123">
                  <c:v>-26.581341815452074</c:v>
                </c:pt>
                <c:pt idx="124">
                  <c:v>-21.273618247148939</c:v>
                </c:pt>
                <c:pt idx="125">
                  <c:v>-15.960199216826306</c:v>
                </c:pt>
                <c:pt idx="126">
                  <c:v>-10.642507255241721</c:v>
                </c:pt>
                <c:pt idx="127">
                  <c:v>-5.3219660371197595</c:v>
                </c:pt>
                <c:pt idx="128">
                  <c:v>0</c:v>
                </c:pt>
                <c:pt idx="129">
                  <c:v>5.3219660371199033</c:v>
                </c:pt>
                <c:pt idx="130">
                  <c:v>10.642507255241867</c:v>
                </c:pt>
                <c:pt idx="131">
                  <c:v>15.960199216826449</c:v>
                </c:pt>
                <c:pt idx="132">
                  <c:v>21.273618247149081</c:v>
                </c:pt>
                <c:pt idx="133">
                  <c:v>26.581341815452074</c:v>
                </c:pt>
                <c:pt idx="134">
                  <c:v>31.881948915791074</c:v>
                </c:pt>
                <c:pt idx="135">
                  <c:v>37.174020447471847</c:v>
                </c:pt>
                <c:pt idx="136">
                  <c:v>42.456139594978438</c:v>
                </c:pt>
                <c:pt idx="137">
                  <c:v>47.726892207288785</c:v>
                </c:pt>
                <c:pt idx="138">
                  <c:v>52.984867176477017</c:v>
                </c:pt>
                <c:pt idx="139">
                  <c:v>58.228656815501722</c:v>
                </c:pt>
                <c:pt idx="140">
                  <c:v>63.45685723507696</c:v>
                </c:pt>
                <c:pt idx="141">
                  <c:v>68.66806871952781</c:v>
                </c:pt>
                <c:pt idx="142">
                  <c:v>73.860896101528638</c:v>
                </c:pt>
                <c:pt idx="143">
                  <c:v>79.033949135621597</c:v>
                </c:pt>
                <c:pt idx="144">
                  <c:v>84.185842870420942</c:v>
                </c:pt>
                <c:pt idx="145">
                  <c:v>89.315198019396405</c:v>
                </c:pt>
                <c:pt idx="146">
                  <c:v>94.420641330142175</c:v>
                </c:pt>
                <c:pt idx="147">
                  <c:v>99.500805952030262</c:v>
                </c:pt>
                <c:pt idx="148">
                  <c:v>104.55433180214804</c:v>
                </c:pt>
                <c:pt idx="149">
                  <c:v>109.57986592942714</c:v>
                </c:pt>
                <c:pt idx="150">
                  <c:v>114.57606287685972</c:v>
                </c:pt>
                <c:pt idx="151">
                  <c:v>119.54158504171042</c:v>
                </c:pt>
                <c:pt idx="152">
                  <c:v>124.47510303362532</c:v>
                </c:pt>
                <c:pt idx="153">
                  <c:v>129.37529603054099</c:v>
                </c:pt>
                <c:pt idx="154">
                  <c:v>134.24085213230126</c:v>
                </c:pt>
                <c:pt idx="155">
                  <c:v>139.07046871188425</c:v>
                </c:pt>
                <c:pt idx="156">
                  <c:v>143.86285276414711</c:v>
                </c:pt>
                <c:pt idx="157">
                  <c:v>148.6167212519953</c:v>
                </c:pt>
                <c:pt idx="158">
                  <c:v>153.33080144988173</c:v>
                </c:pt>
                <c:pt idx="159">
                  <c:v>158.00383128454686</c:v>
                </c:pt>
                <c:pt idx="160">
                  <c:v>162.63455967290602</c:v>
                </c:pt>
                <c:pt idx="161">
                  <c:v>167.2217468569944</c:v>
                </c:pt>
                <c:pt idx="162">
                  <c:v>171.76416473588091</c:v>
                </c:pt>
                <c:pt idx="163">
                  <c:v>176.26059719445959</c:v>
                </c:pt>
                <c:pt idx="164">
                  <c:v>180.70984042903345</c:v>
                </c:pt>
                <c:pt idx="165">
                  <c:v>185.11070326960225</c:v>
                </c:pt>
                <c:pt idx="166">
                  <c:v>189.46200749876687</c:v>
                </c:pt>
                <c:pt idx="167">
                  <c:v>193.76258816716654</c:v>
                </c:pt>
                <c:pt idx="168">
                  <c:v>198.01129390536457</c:v>
                </c:pt>
                <c:pt idx="169">
                  <c:v>202.20698723209762</c:v>
                </c:pt>
                <c:pt idx="170">
                  <c:v>206.34854485880643</c:v>
                </c:pt>
                <c:pt idx="171">
                  <c:v>210.43485799036776</c:v>
                </c:pt>
                <c:pt idx="172">
                  <c:v>214.46483262194593</c:v>
                </c:pt>
                <c:pt idx="173">
                  <c:v>218.43738983188356</c:v>
                </c:pt>
                <c:pt idx="174">
                  <c:v>222.35146607055555</c:v>
                </c:pt>
                <c:pt idx="175">
                  <c:v>226.20601344510723</c:v>
                </c:pt>
                <c:pt idx="176">
                  <c:v>230</c:v>
                </c:pt>
                <c:pt idx="177">
                  <c:v>233.7324099932913</c:v>
                </c:pt>
                <c:pt idx="178">
                  <c:v>237.40224416857262</c:v>
                </c:pt>
                <c:pt idx="179">
                  <c:v>241.00852002249584</c:v>
                </c:pt>
                <c:pt idx="180">
                  <c:v>244.55027206781179</c:v>
                </c:pt>
                <c:pt idx="181">
                  <c:v>248.02655209185517</c:v>
                </c:pt>
                <c:pt idx="182">
                  <c:v>251.43642941040423</c:v>
                </c:pt>
                <c:pt idx="183">
                  <c:v>254.77899111684692</c:v>
                </c:pt>
                <c:pt idx="184">
                  <c:v>258.05334232658822</c:v>
                </c:pt>
                <c:pt idx="185">
                  <c:v>261.2586064166328</c:v>
                </c:pt>
                <c:pt idx="186">
                  <c:v>264.39392526027763</c:v>
                </c:pt>
                <c:pt idx="187">
                  <c:v>267.45845945685346</c:v>
                </c:pt>
                <c:pt idx="188">
                  <c:v>270.45138855645257</c:v>
                </c:pt>
                <c:pt idx="189">
                  <c:v>273.37191127958357</c:v>
                </c:pt>
                <c:pt idx="190">
                  <c:v>276.21924573169264</c:v>
                </c:pt>
                <c:pt idx="191">
                  <c:v>278.99262961249582</c:v>
                </c:pt>
                <c:pt idx="192">
                  <c:v>281.69132042006549</c:v>
                </c:pt>
                <c:pt idx="193">
                  <c:v>284.31459564961574</c:v>
                </c:pt>
                <c:pt idx="194">
                  <c:v>286.86175298693439</c:v>
                </c:pt>
                <c:pt idx="195">
                  <c:v>289.33211049640988</c:v>
                </c:pt>
                <c:pt idx="196">
                  <c:v>291.7250068036015</c:v>
                </c:pt>
                <c:pt idx="197">
                  <c:v>294.03980127230534</c:v>
                </c:pt>
                <c:pt idx="198">
                  <c:v>296.27587417606867</c:v>
                </c:pt>
                <c:pt idx="199">
                  <c:v>298.43262686410469</c:v>
                </c:pt>
                <c:pt idx="200">
                  <c:v>300.5094819215667</c:v>
                </c:pt>
                <c:pt idx="201">
                  <c:v>302.5058833241356</c:v>
                </c:pt>
                <c:pt idx="202">
                  <c:v>304.42129658688128</c:v>
                </c:pt>
                <c:pt idx="203">
                  <c:v>306.25520890735686</c:v>
                </c:pt>
                <c:pt idx="204">
                  <c:v>308.00712930288859</c:v>
                </c:pt>
                <c:pt idx="205">
                  <c:v>309.67658874202368</c:v>
                </c:pt>
                <c:pt idx="206">
                  <c:v>311.26314027010113</c:v>
                </c:pt>
                <c:pt idx="207">
                  <c:v>312.76635912891277</c:v>
                </c:pt>
                <c:pt idx="208">
                  <c:v>314.18584287042091</c:v>
                </c:pt>
                <c:pt idx="209">
                  <c:v>315.52121146450361</c:v>
                </c:pt>
                <c:pt idx="210">
                  <c:v>316.77210740069785</c:v>
                </c:pt>
                <c:pt idx="211">
                  <c:v>317.93819578391367</c:v>
                </c:pt>
                <c:pt idx="212">
                  <c:v>319.0191644240939</c:v>
                </c:pt>
                <c:pt idx="213">
                  <c:v>320.0147239197949</c:v>
                </c:pt>
                <c:pt idx="214">
                  <c:v>320.92460773566597</c:v>
                </c:pt>
                <c:pt idx="215">
                  <c:v>321.74857227380801</c:v>
                </c:pt>
                <c:pt idx="216">
                  <c:v>322.48639693898986</c:v>
                </c:pt>
                <c:pt idx="217">
                  <c:v>323.13788419770736</c:v>
                </c:pt>
                <c:pt idx="218">
                  <c:v>323.70285963106795</c:v>
                </c:pt>
                <c:pt idx="219">
                  <c:v>324.18117198148644</c:v>
                </c:pt>
                <c:pt idx="220">
                  <c:v>324.57269319318067</c:v>
                </c:pt>
                <c:pt idx="221">
                  <c:v>324.87731844645486</c:v>
                </c:pt>
                <c:pt idx="222">
                  <c:v>325.09496618576264</c:v>
                </c:pt>
                <c:pt idx="223">
                  <c:v>325.22557814154123</c:v>
                </c:pt>
                <c:pt idx="224">
                  <c:v>325.26911934581187</c:v>
                </c:pt>
                <c:pt idx="225">
                  <c:v>325.22557814154123</c:v>
                </c:pt>
                <c:pt idx="226">
                  <c:v>325.09496618576264</c:v>
                </c:pt>
                <c:pt idx="227">
                  <c:v>324.87731844645486</c:v>
                </c:pt>
                <c:pt idx="228">
                  <c:v>324.57269319318067</c:v>
                </c:pt>
                <c:pt idx="229">
                  <c:v>324.18117198148644</c:v>
                </c:pt>
                <c:pt idx="230">
                  <c:v>323.70285963106795</c:v>
                </c:pt>
                <c:pt idx="231">
                  <c:v>323.13788419770736</c:v>
                </c:pt>
                <c:pt idx="232">
                  <c:v>322.48639693898986</c:v>
                </c:pt>
                <c:pt idx="233">
                  <c:v>321.74857227380801</c:v>
                </c:pt>
                <c:pt idx="234">
                  <c:v>320.92460773566597</c:v>
                </c:pt>
                <c:pt idx="235">
                  <c:v>320.01472391979485</c:v>
                </c:pt>
                <c:pt idx="236">
                  <c:v>319.0191644240939</c:v>
                </c:pt>
                <c:pt idx="237">
                  <c:v>317.93819578391367</c:v>
                </c:pt>
                <c:pt idx="238">
                  <c:v>316.77210740069779</c:v>
                </c:pt>
                <c:pt idx="239">
                  <c:v>315.52121146450355</c:v>
                </c:pt>
                <c:pt idx="240">
                  <c:v>314.18584287042097</c:v>
                </c:pt>
                <c:pt idx="241">
                  <c:v>312.76635912891277</c:v>
                </c:pt>
                <c:pt idx="242">
                  <c:v>311.26314027010113</c:v>
                </c:pt>
                <c:pt idx="243">
                  <c:v>309.67658874202363</c:v>
                </c:pt>
                <c:pt idx="244">
                  <c:v>308.00712930288864</c:v>
                </c:pt>
                <c:pt idx="245">
                  <c:v>306.25520890735686</c:v>
                </c:pt>
                <c:pt idx="246">
                  <c:v>304.42129658688128</c:v>
                </c:pt>
                <c:pt idx="247">
                  <c:v>302.50588332413548</c:v>
                </c:pt>
                <c:pt idx="248">
                  <c:v>300.50948192156659</c:v>
                </c:pt>
                <c:pt idx="249">
                  <c:v>298.43262686410469</c:v>
                </c:pt>
                <c:pt idx="250">
                  <c:v>296.27587417606861</c:v>
                </c:pt>
                <c:pt idx="251">
                  <c:v>294.03980127230528</c:v>
                </c:pt>
                <c:pt idx="252">
                  <c:v>291.72500680360145</c:v>
                </c:pt>
                <c:pt idx="253">
                  <c:v>289.33211049640988</c:v>
                </c:pt>
                <c:pt idx="254">
                  <c:v>286.86175298693433</c:v>
                </c:pt>
                <c:pt idx="255">
                  <c:v>284.31459564961568</c:v>
                </c:pt>
                <c:pt idx="256">
                  <c:v>281.69132042006549</c:v>
                </c:pt>
                <c:pt idx="257">
                  <c:v>278.99262961249576</c:v>
                </c:pt>
                <c:pt idx="258">
                  <c:v>276.21924573169258</c:v>
                </c:pt>
                <c:pt idx="259">
                  <c:v>273.37191127958357</c:v>
                </c:pt>
                <c:pt idx="260">
                  <c:v>270.45138855645246</c:v>
                </c:pt>
                <c:pt idx="261">
                  <c:v>267.45845945685335</c:v>
                </c:pt>
                <c:pt idx="262">
                  <c:v>264.39392526027751</c:v>
                </c:pt>
                <c:pt idx="263">
                  <c:v>261.25860641663286</c:v>
                </c:pt>
                <c:pt idx="264">
                  <c:v>258.05334232658817</c:v>
                </c:pt>
                <c:pt idx="265">
                  <c:v>254.77899111684687</c:v>
                </c:pt>
                <c:pt idx="266">
                  <c:v>251.43642941040429</c:v>
                </c:pt>
                <c:pt idx="267">
                  <c:v>248.02655209185508</c:v>
                </c:pt>
                <c:pt idx="268">
                  <c:v>244.5502720678117</c:v>
                </c:pt>
                <c:pt idx="269">
                  <c:v>241.00852002249587</c:v>
                </c:pt>
                <c:pt idx="270">
                  <c:v>237.40224416857259</c:v>
                </c:pt>
                <c:pt idx="271">
                  <c:v>233.73240999329121</c:v>
                </c:pt>
                <c:pt idx="272">
                  <c:v>229.99999999999991</c:v>
                </c:pt>
                <c:pt idx="273">
                  <c:v>226.20601344510726</c:v>
                </c:pt>
                <c:pt idx="274">
                  <c:v>222.35146607055546</c:v>
                </c:pt>
                <c:pt idx="275">
                  <c:v>218.43738983188345</c:v>
                </c:pt>
                <c:pt idx="276">
                  <c:v>214.46483262194593</c:v>
                </c:pt>
                <c:pt idx="277">
                  <c:v>210.4348579903677</c:v>
                </c:pt>
                <c:pt idx="278">
                  <c:v>206.34854485880635</c:v>
                </c:pt>
                <c:pt idx="279">
                  <c:v>202.20698723209762</c:v>
                </c:pt>
                <c:pt idx="280">
                  <c:v>198.01129390536448</c:v>
                </c:pt>
                <c:pt idx="281">
                  <c:v>193.76258816716646</c:v>
                </c:pt>
                <c:pt idx="282">
                  <c:v>189.46200749876692</c:v>
                </c:pt>
                <c:pt idx="283">
                  <c:v>185.11070326960228</c:v>
                </c:pt>
                <c:pt idx="284">
                  <c:v>180.70984042903333</c:v>
                </c:pt>
                <c:pt idx="285">
                  <c:v>176.26059719445948</c:v>
                </c:pt>
                <c:pt idx="286">
                  <c:v>171.76416473588094</c:v>
                </c:pt>
                <c:pt idx="287">
                  <c:v>167.22174685699434</c:v>
                </c:pt>
                <c:pt idx="288">
                  <c:v>162.63455967290591</c:v>
                </c:pt>
                <c:pt idx="289">
                  <c:v>158.00383128454689</c:v>
                </c:pt>
                <c:pt idx="290">
                  <c:v>153.33080144988162</c:v>
                </c:pt>
                <c:pt idx="291">
                  <c:v>148.61672125199533</c:v>
                </c:pt>
                <c:pt idx="292">
                  <c:v>143.86285276414728</c:v>
                </c:pt>
                <c:pt idx="293">
                  <c:v>139.07046871188416</c:v>
                </c:pt>
                <c:pt idx="294">
                  <c:v>134.24085213230103</c:v>
                </c:pt>
                <c:pt idx="295">
                  <c:v>129.37529603054091</c:v>
                </c:pt>
                <c:pt idx="296">
                  <c:v>124.47510303362535</c:v>
                </c:pt>
                <c:pt idx="297">
                  <c:v>119.54158504171033</c:v>
                </c:pt>
                <c:pt idx="298">
                  <c:v>114.57606287685962</c:v>
                </c:pt>
                <c:pt idx="299">
                  <c:v>109.57986592942719</c:v>
                </c:pt>
                <c:pt idx="300">
                  <c:v>104.55433180214793</c:v>
                </c:pt>
                <c:pt idx="301">
                  <c:v>99.500805952030177</c:v>
                </c:pt>
                <c:pt idx="302">
                  <c:v>94.420641330142331</c:v>
                </c:pt>
                <c:pt idx="303">
                  <c:v>89.315198019396291</c:v>
                </c:pt>
                <c:pt idx="304">
                  <c:v>84.18584287042097</c:v>
                </c:pt>
                <c:pt idx="305">
                  <c:v>79.033949135621498</c:v>
                </c:pt>
                <c:pt idx="306">
                  <c:v>73.860896101528539</c:v>
                </c:pt>
                <c:pt idx="307">
                  <c:v>68.66806871952771</c:v>
                </c:pt>
                <c:pt idx="308">
                  <c:v>63.45685723507686</c:v>
                </c:pt>
                <c:pt idx="309">
                  <c:v>58.228656815501758</c:v>
                </c:pt>
                <c:pt idx="310">
                  <c:v>52.984867176476918</c:v>
                </c:pt>
                <c:pt idx="311">
                  <c:v>47.726892207288678</c:v>
                </c:pt>
                <c:pt idx="312">
                  <c:v>42.456139594978474</c:v>
                </c:pt>
                <c:pt idx="313">
                  <c:v>37.17402044747174</c:v>
                </c:pt>
                <c:pt idx="314">
                  <c:v>31.88194891579111</c:v>
                </c:pt>
                <c:pt idx="315">
                  <c:v>26.581341815451967</c:v>
                </c:pt>
                <c:pt idx="316">
                  <c:v>21.273618247148978</c:v>
                </c:pt>
                <c:pt idx="317">
                  <c:v>15.960199216826199</c:v>
                </c:pt>
                <c:pt idx="318">
                  <c:v>10.642507255241762</c:v>
                </c:pt>
                <c:pt idx="319">
                  <c:v>5.3219660371199433</c:v>
                </c:pt>
                <c:pt idx="320">
                  <c:v>-1.0459821029930642E-13</c:v>
                </c:pt>
                <c:pt idx="321">
                  <c:v>-5.3219660371198643</c:v>
                </c:pt>
                <c:pt idx="322">
                  <c:v>-10.642507255241684</c:v>
                </c:pt>
                <c:pt idx="323">
                  <c:v>-15.960199216826409</c:v>
                </c:pt>
                <c:pt idx="324">
                  <c:v>-21.273618247148896</c:v>
                </c:pt>
                <c:pt idx="325">
                  <c:v>-26.581341815451893</c:v>
                </c:pt>
                <c:pt idx="326">
                  <c:v>-31.881948915791032</c:v>
                </c:pt>
                <c:pt idx="327">
                  <c:v>-37.174020447471946</c:v>
                </c:pt>
                <c:pt idx="328">
                  <c:v>-42.456139594978112</c:v>
                </c:pt>
                <c:pt idx="329">
                  <c:v>-47.726892207288607</c:v>
                </c:pt>
                <c:pt idx="330">
                  <c:v>-52.984867176476833</c:v>
                </c:pt>
                <c:pt idx="331">
                  <c:v>-58.228656815501687</c:v>
                </c:pt>
                <c:pt idx="332">
                  <c:v>-63.456857235077067</c:v>
                </c:pt>
                <c:pt idx="333">
                  <c:v>-68.668068719527909</c:v>
                </c:pt>
                <c:pt idx="334">
                  <c:v>-73.860896101528738</c:v>
                </c:pt>
                <c:pt idx="335">
                  <c:v>-79.033949135621413</c:v>
                </c:pt>
                <c:pt idx="336">
                  <c:v>-84.185842870420899</c:v>
                </c:pt>
                <c:pt idx="337">
                  <c:v>-89.31519801939622</c:v>
                </c:pt>
                <c:pt idx="338">
                  <c:v>-94.42064133014226</c:v>
                </c:pt>
                <c:pt idx="339">
                  <c:v>-99.500805952030078</c:v>
                </c:pt>
                <c:pt idx="340">
                  <c:v>-104.55433180214813</c:v>
                </c:pt>
                <c:pt idx="341">
                  <c:v>-109.57986592942682</c:v>
                </c:pt>
                <c:pt idx="342">
                  <c:v>-114.57606287685955</c:v>
                </c:pt>
                <c:pt idx="343">
                  <c:v>-119.54158504171053</c:v>
                </c:pt>
                <c:pt idx="344">
                  <c:v>-124.47510303362527</c:v>
                </c:pt>
                <c:pt idx="345">
                  <c:v>-129.37529603054108</c:v>
                </c:pt>
                <c:pt idx="346">
                  <c:v>-134.24085213230123</c:v>
                </c:pt>
                <c:pt idx="347">
                  <c:v>-139.07046871188436</c:v>
                </c:pt>
                <c:pt idx="348">
                  <c:v>-143.86285276414696</c:v>
                </c:pt>
                <c:pt idx="349">
                  <c:v>-148.61672125199524</c:v>
                </c:pt>
                <c:pt idx="350">
                  <c:v>-153.33080144988156</c:v>
                </c:pt>
                <c:pt idx="351">
                  <c:v>-158.00383128454683</c:v>
                </c:pt>
                <c:pt idx="352">
                  <c:v>-162.63455967290585</c:v>
                </c:pt>
                <c:pt idx="353">
                  <c:v>-167.22174685699449</c:v>
                </c:pt>
                <c:pt idx="354">
                  <c:v>-171.76416473588111</c:v>
                </c:pt>
                <c:pt idx="355">
                  <c:v>-176.26059719445939</c:v>
                </c:pt>
                <c:pt idx="356">
                  <c:v>-180.70984042903353</c:v>
                </c:pt>
                <c:pt idx="357">
                  <c:v>-185.11070326960223</c:v>
                </c:pt>
                <c:pt idx="358">
                  <c:v>-189.46200749876684</c:v>
                </c:pt>
                <c:pt idx="359">
                  <c:v>-193.7625881671664</c:v>
                </c:pt>
                <c:pt idx="360">
                  <c:v>-198.01129390536465</c:v>
                </c:pt>
                <c:pt idx="361">
                  <c:v>-202.20698723209733</c:v>
                </c:pt>
                <c:pt idx="362">
                  <c:v>-206.34854485880626</c:v>
                </c:pt>
                <c:pt idx="363">
                  <c:v>-210.43485799036787</c:v>
                </c:pt>
                <c:pt idx="364">
                  <c:v>-214.4648326219459</c:v>
                </c:pt>
                <c:pt idx="365">
                  <c:v>-218.43738983188365</c:v>
                </c:pt>
                <c:pt idx="366">
                  <c:v>-222.35146607055563</c:v>
                </c:pt>
                <c:pt idx="367">
                  <c:v>-226.2060134451074</c:v>
                </c:pt>
                <c:pt idx="368">
                  <c:v>-229.99999999999989</c:v>
                </c:pt>
                <c:pt idx="369">
                  <c:v>-233.73240999329116</c:v>
                </c:pt>
                <c:pt idx="370">
                  <c:v>-237.40224416857254</c:v>
                </c:pt>
                <c:pt idx="371">
                  <c:v>-241.00852002249584</c:v>
                </c:pt>
                <c:pt idx="372">
                  <c:v>-244.55027206781168</c:v>
                </c:pt>
                <c:pt idx="373">
                  <c:v>-248.02655209185517</c:v>
                </c:pt>
                <c:pt idx="374">
                  <c:v>-251.43642941040432</c:v>
                </c:pt>
                <c:pt idx="375">
                  <c:v>-254.77899111684673</c:v>
                </c:pt>
                <c:pt idx="376">
                  <c:v>-258.05334232658822</c:v>
                </c:pt>
                <c:pt idx="377">
                  <c:v>-261.25860641663286</c:v>
                </c:pt>
                <c:pt idx="378">
                  <c:v>-264.39392526027774</c:v>
                </c:pt>
                <c:pt idx="379">
                  <c:v>-267.45845945685323</c:v>
                </c:pt>
                <c:pt idx="380">
                  <c:v>-270.45138855645251</c:v>
                </c:pt>
                <c:pt idx="381">
                  <c:v>-273.37191127958334</c:v>
                </c:pt>
                <c:pt idx="382">
                  <c:v>-276.21924573169247</c:v>
                </c:pt>
                <c:pt idx="383">
                  <c:v>-278.99262961249582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Tabelle1!$E$11</c:f>
              <c:strCache>
                <c:ptCount val="1"/>
                <c:pt idx="0">
                  <c:v>T</c:v>
                </c:pt>
              </c:strCache>
            </c:strRef>
          </c:tx>
          <c:marker>
            <c:symbol val="none"/>
          </c:marker>
          <c:xVal>
            <c:numRef>
              <c:f>Tabelle1!$B$12:$B$395</c:f>
              <c:numCache>
                <c:formatCode>General</c:formatCode>
                <c:ptCount val="3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</c:numCache>
            </c:numRef>
          </c:xVal>
          <c:yVal>
            <c:numRef>
              <c:f>Tabelle1!$E$12:$E$395</c:f>
              <c:numCache>
                <c:formatCode>0.00</c:formatCode>
                <c:ptCount val="384"/>
                <c:pt idx="0">
                  <c:v>281.69132042006549</c:v>
                </c:pt>
                <c:pt idx="1">
                  <c:v>278.99262961249582</c:v>
                </c:pt>
                <c:pt idx="2">
                  <c:v>276.21924573169258</c:v>
                </c:pt>
                <c:pt idx="3">
                  <c:v>273.37191127958357</c:v>
                </c:pt>
                <c:pt idx="4">
                  <c:v>270.45138855645257</c:v>
                </c:pt>
                <c:pt idx="5">
                  <c:v>267.45845945685335</c:v>
                </c:pt>
                <c:pt idx="6">
                  <c:v>264.39392526027763</c:v>
                </c:pt>
                <c:pt idx="7">
                  <c:v>261.25860641663286</c:v>
                </c:pt>
                <c:pt idx="8">
                  <c:v>258.05334232658834</c:v>
                </c:pt>
                <c:pt idx="9">
                  <c:v>254.77899111684692</c:v>
                </c:pt>
                <c:pt idx="10">
                  <c:v>251.43642941040429</c:v>
                </c:pt>
                <c:pt idx="11">
                  <c:v>248.02655209185519</c:v>
                </c:pt>
                <c:pt idx="12">
                  <c:v>244.55027206781182</c:v>
                </c:pt>
                <c:pt idx="13">
                  <c:v>241.00852002249587</c:v>
                </c:pt>
                <c:pt idx="14">
                  <c:v>237.40224416857268</c:v>
                </c:pt>
                <c:pt idx="15">
                  <c:v>233.73240999329121</c:v>
                </c:pt>
                <c:pt idx="16">
                  <c:v>230.00000000000003</c:v>
                </c:pt>
                <c:pt idx="17">
                  <c:v>226.20601344510737</c:v>
                </c:pt>
                <c:pt idx="18">
                  <c:v>222.35146607055569</c:v>
                </c:pt>
                <c:pt idx="19">
                  <c:v>218.43738983188356</c:v>
                </c:pt>
                <c:pt idx="20">
                  <c:v>214.46483262194593</c:v>
                </c:pt>
                <c:pt idx="21">
                  <c:v>210.43485799036779</c:v>
                </c:pt>
                <c:pt idx="22">
                  <c:v>206.34854485880646</c:v>
                </c:pt>
                <c:pt idx="23">
                  <c:v>202.20698723209762</c:v>
                </c:pt>
                <c:pt idx="24">
                  <c:v>198.01129390536462</c:v>
                </c:pt>
                <c:pt idx="25">
                  <c:v>193.76258816716646</c:v>
                </c:pt>
                <c:pt idx="26">
                  <c:v>189.46200749876678</c:v>
                </c:pt>
                <c:pt idx="27">
                  <c:v>185.1107032696024</c:v>
                </c:pt>
                <c:pt idx="28">
                  <c:v>180.70984042903359</c:v>
                </c:pt>
                <c:pt idx="29">
                  <c:v>176.26059719445962</c:v>
                </c:pt>
                <c:pt idx="30">
                  <c:v>171.76416473588094</c:v>
                </c:pt>
                <c:pt idx="31">
                  <c:v>167.22174685699446</c:v>
                </c:pt>
                <c:pt idx="32">
                  <c:v>162.63455967290605</c:v>
                </c:pt>
                <c:pt idx="33">
                  <c:v>158.00383128454689</c:v>
                </c:pt>
                <c:pt idx="34">
                  <c:v>153.33080144988176</c:v>
                </c:pt>
                <c:pt idx="35">
                  <c:v>148.61672125199533</c:v>
                </c:pt>
                <c:pt idx="36">
                  <c:v>143.86285276414716</c:v>
                </c:pt>
                <c:pt idx="37">
                  <c:v>139.07046871188427</c:v>
                </c:pt>
                <c:pt idx="38">
                  <c:v>134.24085213230128</c:v>
                </c:pt>
                <c:pt idx="39">
                  <c:v>129.37529603054102</c:v>
                </c:pt>
                <c:pt idx="40">
                  <c:v>124.47510303362535</c:v>
                </c:pt>
                <c:pt idx="41">
                  <c:v>119.5415850417106</c:v>
                </c:pt>
                <c:pt idx="42">
                  <c:v>114.57606287685978</c:v>
                </c:pt>
                <c:pt idx="43">
                  <c:v>109.57986592942719</c:v>
                </c:pt>
                <c:pt idx="44">
                  <c:v>104.55433180214807</c:v>
                </c:pt>
                <c:pt idx="45">
                  <c:v>99.500805952030177</c:v>
                </c:pt>
                <c:pt idx="46">
                  <c:v>94.420641330142331</c:v>
                </c:pt>
                <c:pt idx="47">
                  <c:v>89.315198019396433</c:v>
                </c:pt>
                <c:pt idx="48">
                  <c:v>84.18584287042097</c:v>
                </c:pt>
                <c:pt idx="49">
                  <c:v>79.03394913562164</c:v>
                </c:pt>
                <c:pt idx="50">
                  <c:v>73.860896101528539</c:v>
                </c:pt>
                <c:pt idx="51">
                  <c:v>68.668068719527994</c:v>
                </c:pt>
                <c:pt idx="52">
                  <c:v>63.456857235077003</c:v>
                </c:pt>
                <c:pt idx="53">
                  <c:v>58.228656815501758</c:v>
                </c:pt>
                <c:pt idx="54">
                  <c:v>52.98486717647706</c:v>
                </c:pt>
                <c:pt idx="55">
                  <c:v>47.726892207288678</c:v>
                </c:pt>
                <c:pt idx="56">
                  <c:v>42.456139594978474</c:v>
                </c:pt>
                <c:pt idx="57">
                  <c:v>37.174020447471882</c:v>
                </c:pt>
                <c:pt idx="58">
                  <c:v>31.88194891579111</c:v>
                </c:pt>
                <c:pt idx="59">
                  <c:v>26.581341815452113</c:v>
                </c:pt>
                <c:pt idx="60">
                  <c:v>21.273618247149123</c:v>
                </c:pt>
                <c:pt idx="61">
                  <c:v>15.960199216826489</c:v>
                </c:pt>
                <c:pt idx="62">
                  <c:v>10.642507255241908</c:v>
                </c:pt>
                <c:pt idx="63">
                  <c:v>5.3219660371199433</c:v>
                </c:pt>
                <c:pt idx="64">
                  <c:v>3.9850295899600895E-14</c:v>
                </c:pt>
                <c:pt idx="65">
                  <c:v>-5.3219660371197195</c:v>
                </c:pt>
                <c:pt idx="66">
                  <c:v>-10.642507255241828</c:v>
                </c:pt>
                <c:pt idx="67">
                  <c:v>-15.960199216826265</c:v>
                </c:pt>
                <c:pt idx="68">
                  <c:v>-21.273618247148896</c:v>
                </c:pt>
                <c:pt idx="69">
                  <c:v>-26.581341815452035</c:v>
                </c:pt>
                <c:pt idx="70">
                  <c:v>-31.88194891579089</c:v>
                </c:pt>
                <c:pt idx="71">
                  <c:v>-37.174020447471804</c:v>
                </c:pt>
                <c:pt idx="72">
                  <c:v>-42.456139594978254</c:v>
                </c:pt>
                <c:pt idx="73">
                  <c:v>-47.726892207288465</c:v>
                </c:pt>
                <c:pt idx="74">
                  <c:v>-52.984867176476982</c:v>
                </c:pt>
                <c:pt idx="75">
                  <c:v>-58.228656815501544</c:v>
                </c:pt>
                <c:pt idx="76">
                  <c:v>-63.456857235076782</c:v>
                </c:pt>
                <c:pt idx="77">
                  <c:v>-68.668068719527767</c:v>
                </c:pt>
                <c:pt idx="78">
                  <c:v>-73.860896101528311</c:v>
                </c:pt>
                <c:pt idx="79">
                  <c:v>-79.033949135621555</c:v>
                </c:pt>
                <c:pt idx="80">
                  <c:v>-84.185842870420757</c:v>
                </c:pt>
                <c:pt idx="81">
                  <c:v>-89.31519801939622</c:v>
                </c:pt>
                <c:pt idx="82">
                  <c:v>-94.420641330142118</c:v>
                </c:pt>
                <c:pt idx="83">
                  <c:v>-99.500805952030078</c:v>
                </c:pt>
                <c:pt idx="84">
                  <c:v>-104.554331802148</c:v>
                </c:pt>
                <c:pt idx="85">
                  <c:v>-109.57986592942696</c:v>
                </c:pt>
                <c:pt idx="86">
                  <c:v>-114.57606287685955</c:v>
                </c:pt>
                <c:pt idx="87">
                  <c:v>-119.54158504171039</c:v>
                </c:pt>
                <c:pt idx="88">
                  <c:v>-124.47510303362513</c:v>
                </c:pt>
                <c:pt idx="89">
                  <c:v>-129.37529603054097</c:v>
                </c:pt>
                <c:pt idx="90">
                  <c:v>-134.24085213230109</c:v>
                </c:pt>
                <c:pt idx="91">
                  <c:v>-139.07046871188408</c:v>
                </c:pt>
                <c:pt idx="92">
                  <c:v>-143.86285276414708</c:v>
                </c:pt>
                <c:pt idx="93">
                  <c:v>-148.61672125199513</c:v>
                </c:pt>
                <c:pt idx="94">
                  <c:v>-153.3308014498817</c:v>
                </c:pt>
                <c:pt idx="95">
                  <c:v>-158.00383128454669</c:v>
                </c:pt>
                <c:pt idx="96">
                  <c:v>-162.63455967290585</c:v>
                </c:pt>
                <c:pt idx="97">
                  <c:v>-167.22174685699437</c:v>
                </c:pt>
                <c:pt idx="98">
                  <c:v>-171.76416473588077</c:v>
                </c:pt>
                <c:pt idx="99">
                  <c:v>-176.26059719445956</c:v>
                </c:pt>
                <c:pt idx="100">
                  <c:v>-180.70984042903342</c:v>
                </c:pt>
                <c:pt idx="101">
                  <c:v>-185.11070326960223</c:v>
                </c:pt>
                <c:pt idx="102">
                  <c:v>-189.46200749876672</c:v>
                </c:pt>
                <c:pt idx="103">
                  <c:v>-193.76258816716629</c:v>
                </c:pt>
                <c:pt idx="104">
                  <c:v>-198.01129390536454</c:v>
                </c:pt>
                <c:pt idx="105">
                  <c:v>-202.20698723209748</c:v>
                </c:pt>
                <c:pt idx="106">
                  <c:v>-206.34854485880626</c:v>
                </c:pt>
                <c:pt idx="107">
                  <c:v>-210.43485799036776</c:v>
                </c:pt>
                <c:pt idx="108">
                  <c:v>-214.46483262194579</c:v>
                </c:pt>
                <c:pt idx="109">
                  <c:v>-218.43738983188342</c:v>
                </c:pt>
                <c:pt idx="110">
                  <c:v>-222.35146607055552</c:v>
                </c:pt>
                <c:pt idx="111">
                  <c:v>-226.2060134451072</c:v>
                </c:pt>
                <c:pt idx="112">
                  <c:v>-230</c:v>
                </c:pt>
                <c:pt idx="113">
                  <c:v>-233.73240999329107</c:v>
                </c:pt>
                <c:pt idx="114">
                  <c:v>-237.40224416857254</c:v>
                </c:pt>
                <c:pt idx="115">
                  <c:v>-241.00852002249573</c:v>
                </c:pt>
                <c:pt idx="116">
                  <c:v>-244.55027206781168</c:v>
                </c:pt>
                <c:pt idx="117">
                  <c:v>-248.02655209185517</c:v>
                </c:pt>
                <c:pt idx="118">
                  <c:v>-251.43642941040414</c:v>
                </c:pt>
                <c:pt idx="119">
                  <c:v>-254.77899111684673</c:v>
                </c:pt>
                <c:pt idx="120">
                  <c:v>-258.05334232658822</c:v>
                </c:pt>
                <c:pt idx="121">
                  <c:v>-261.25860641663286</c:v>
                </c:pt>
                <c:pt idx="122">
                  <c:v>-264.39392526027757</c:v>
                </c:pt>
                <c:pt idx="123">
                  <c:v>-267.45845945685323</c:v>
                </c:pt>
                <c:pt idx="124">
                  <c:v>-270.45138855645251</c:v>
                </c:pt>
                <c:pt idx="125">
                  <c:v>-273.37191127958346</c:v>
                </c:pt>
                <c:pt idx="126">
                  <c:v>-276.21924573169247</c:v>
                </c:pt>
                <c:pt idx="127">
                  <c:v>-278.99262961249582</c:v>
                </c:pt>
                <c:pt idx="128">
                  <c:v>-281.69132042006538</c:v>
                </c:pt>
                <c:pt idx="129">
                  <c:v>-284.31459564961557</c:v>
                </c:pt>
                <c:pt idx="130">
                  <c:v>-286.86175298693439</c:v>
                </c:pt>
                <c:pt idx="131">
                  <c:v>-289.33211049640994</c:v>
                </c:pt>
                <c:pt idx="132">
                  <c:v>-291.72500680360145</c:v>
                </c:pt>
                <c:pt idx="133">
                  <c:v>-294.03980127230534</c:v>
                </c:pt>
                <c:pt idx="134">
                  <c:v>-296.27587417606867</c:v>
                </c:pt>
                <c:pt idx="135">
                  <c:v>-298.43262686410458</c:v>
                </c:pt>
                <c:pt idx="136">
                  <c:v>-300.50948192156653</c:v>
                </c:pt>
                <c:pt idx="137">
                  <c:v>-302.50588332413554</c:v>
                </c:pt>
                <c:pt idx="138">
                  <c:v>-304.42129658688117</c:v>
                </c:pt>
                <c:pt idx="139">
                  <c:v>-306.25520890735675</c:v>
                </c:pt>
                <c:pt idx="140">
                  <c:v>-308.00712930288859</c:v>
                </c:pt>
                <c:pt idx="141">
                  <c:v>-309.67658874202357</c:v>
                </c:pt>
                <c:pt idx="142">
                  <c:v>-311.26314027010113</c:v>
                </c:pt>
                <c:pt idx="143">
                  <c:v>-312.76635912891271</c:v>
                </c:pt>
                <c:pt idx="144">
                  <c:v>-314.18584287042091</c:v>
                </c:pt>
                <c:pt idx="145">
                  <c:v>-315.52121146450355</c:v>
                </c:pt>
                <c:pt idx="146">
                  <c:v>-316.77210740069773</c:v>
                </c:pt>
                <c:pt idx="147">
                  <c:v>-317.93819578391367</c:v>
                </c:pt>
                <c:pt idx="148">
                  <c:v>-319.0191644240939</c:v>
                </c:pt>
                <c:pt idx="149">
                  <c:v>-320.01472391979485</c:v>
                </c:pt>
                <c:pt idx="150">
                  <c:v>-320.92460773566597</c:v>
                </c:pt>
                <c:pt idx="151">
                  <c:v>-321.74857227380801</c:v>
                </c:pt>
                <c:pt idx="152">
                  <c:v>-322.4863969389898</c:v>
                </c:pt>
                <c:pt idx="153">
                  <c:v>-323.13788419770736</c:v>
                </c:pt>
                <c:pt idx="154">
                  <c:v>-323.70285963106801</c:v>
                </c:pt>
                <c:pt idx="155">
                  <c:v>-324.18117198148644</c:v>
                </c:pt>
                <c:pt idx="156">
                  <c:v>-324.57269319318067</c:v>
                </c:pt>
                <c:pt idx="157">
                  <c:v>-324.87731844645486</c:v>
                </c:pt>
                <c:pt idx="158">
                  <c:v>-325.09496618576264</c:v>
                </c:pt>
                <c:pt idx="159">
                  <c:v>-325.22557814154123</c:v>
                </c:pt>
                <c:pt idx="160">
                  <c:v>-325.26911934581187</c:v>
                </c:pt>
                <c:pt idx="161">
                  <c:v>-325.22557814154123</c:v>
                </c:pt>
                <c:pt idx="162">
                  <c:v>-325.09496618576264</c:v>
                </c:pt>
                <c:pt idx="163">
                  <c:v>-324.87731844645486</c:v>
                </c:pt>
                <c:pt idx="164">
                  <c:v>-324.57269319318067</c:v>
                </c:pt>
                <c:pt idx="165">
                  <c:v>-324.1811719814865</c:v>
                </c:pt>
                <c:pt idx="166">
                  <c:v>-323.70285963106801</c:v>
                </c:pt>
                <c:pt idx="167">
                  <c:v>-323.13788419770736</c:v>
                </c:pt>
                <c:pt idx="168">
                  <c:v>-322.48639693898986</c:v>
                </c:pt>
                <c:pt idx="169">
                  <c:v>-321.74857227380807</c:v>
                </c:pt>
                <c:pt idx="170">
                  <c:v>-320.92460773566597</c:v>
                </c:pt>
                <c:pt idx="171">
                  <c:v>-320.0147239197949</c:v>
                </c:pt>
                <c:pt idx="172">
                  <c:v>-319.01916442409401</c:v>
                </c:pt>
                <c:pt idx="173">
                  <c:v>-317.93819578391367</c:v>
                </c:pt>
                <c:pt idx="174">
                  <c:v>-316.77210740069785</c:v>
                </c:pt>
                <c:pt idx="175">
                  <c:v>-315.52121146450366</c:v>
                </c:pt>
                <c:pt idx="176">
                  <c:v>-314.18584287042097</c:v>
                </c:pt>
                <c:pt idx="177">
                  <c:v>-312.76635912891277</c:v>
                </c:pt>
                <c:pt idx="178">
                  <c:v>-311.26314027010113</c:v>
                </c:pt>
                <c:pt idx="179">
                  <c:v>-309.67658874202374</c:v>
                </c:pt>
                <c:pt idx="180">
                  <c:v>-308.00712930288864</c:v>
                </c:pt>
                <c:pt idx="181">
                  <c:v>-306.25520890735692</c:v>
                </c:pt>
                <c:pt idx="182">
                  <c:v>-304.42129658688134</c:v>
                </c:pt>
                <c:pt idx="183">
                  <c:v>-302.5058833241356</c:v>
                </c:pt>
                <c:pt idx="184">
                  <c:v>-300.5094819215667</c:v>
                </c:pt>
                <c:pt idx="185">
                  <c:v>-298.43262686410475</c:v>
                </c:pt>
                <c:pt idx="186">
                  <c:v>-296.27587417606867</c:v>
                </c:pt>
                <c:pt idx="187">
                  <c:v>-294.0398012723054</c:v>
                </c:pt>
                <c:pt idx="188">
                  <c:v>-291.72500680360156</c:v>
                </c:pt>
                <c:pt idx="189">
                  <c:v>-289.33211049641</c:v>
                </c:pt>
                <c:pt idx="190">
                  <c:v>-286.86175298693439</c:v>
                </c:pt>
                <c:pt idx="191">
                  <c:v>-284.31459564961574</c:v>
                </c:pt>
                <c:pt idx="192">
                  <c:v>-281.69132042006561</c:v>
                </c:pt>
                <c:pt idx="193">
                  <c:v>-278.99262961249588</c:v>
                </c:pt>
                <c:pt idx="194">
                  <c:v>-276.21924573169269</c:v>
                </c:pt>
                <c:pt idx="195">
                  <c:v>-273.37191127958368</c:v>
                </c:pt>
                <c:pt idx="196">
                  <c:v>-270.45138855645257</c:v>
                </c:pt>
                <c:pt idx="197">
                  <c:v>-267.45845945685346</c:v>
                </c:pt>
                <c:pt idx="198">
                  <c:v>-264.39392526027763</c:v>
                </c:pt>
                <c:pt idx="199">
                  <c:v>-261.25860641663297</c:v>
                </c:pt>
                <c:pt idx="200">
                  <c:v>-258.05334232658828</c:v>
                </c:pt>
                <c:pt idx="201">
                  <c:v>-254.77899111684698</c:v>
                </c:pt>
                <c:pt idx="202">
                  <c:v>-251.4364294104044</c:v>
                </c:pt>
                <c:pt idx="203">
                  <c:v>-248.02655209185522</c:v>
                </c:pt>
                <c:pt idx="204">
                  <c:v>-244.55027206781187</c:v>
                </c:pt>
                <c:pt idx="205">
                  <c:v>-241.00852002249601</c:v>
                </c:pt>
                <c:pt idx="206">
                  <c:v>-237.40224416857271</c:v>
                </c:pt>
                <c:pt idx="207">
                  <c:v>-233.73240999329133</c:v>
                </c:pt>
                <c:pt idx="208">
                  <c:v>-230.00000000000006</c:v>
                </c:pt>
                <c:pt idx="209">
                  <c:v>-226.20601344510737</c:v>
                </c:pt>
                <c:pt idx="210">
                  <c:v>-222.35146607055563</c:v>
                </c:pt>
                <c:pt idx="211">
                  <c:v>-218.43738983188359</c:v>
                </c:pt>
                <c:pt idx="212">
                  <c:v>-214.46483262194607</c:v>
                </c:pt>
                <c:pt idx="213">
                  <c:v>-210.43485799036785</c:v>
                </c:pt>
                <c:pt idx="214">
                  <c:v>-206.34854485880649</c:v>
                </c:pt>
                <c:pt idx="215">
                  <c:v>-202.20698723209776</c:v>
                </c:pt>
                <c:pt idx="216">
                  <c:v>-198.01129390536462</c:v>
                </c:pt>
                <c:pt idx="217">
                  <c:v>-193.76258816716663</c:v>
                </c:pt>
                <c:pt idx="218">
                  <c:v>-189.46200749876706</c:v>
                </c:pt>
                <c:pt idx="219">
                  <c:v>-185.11070326960245</c:v>
                </c:pt>
                <c:pt idx="220">
                  <c:v>-180.70984042903351</c:v>
                </c:pt>
                <c:pt idx="221">
                  <c:v>-176.26059719445965</c:v>
                </c:pt>
                <c:pt idx="222">
                  <c:v>-171.76416473588108</c:v>
                </c:pt>
                <c:pt idx="223">
                  <c:v>-167.22174685699449</c:v>
                </c:pt>
                <c:pt idx="224">
                  <c:v>-162.63455967290608</c:v>
                </c:pt>
                <c:pt idx="225">
                  <c:v>-158.00383128454706</c:v>
                </c:pt>
                <c:pt idx="226">
                  <c:v>-153.33080144988179</c:v>
                </c:pt>
                <c:pt idx="227">
                  <c:v>-148.6167212519955</c:v>
                </c:pt>
                <c:pt idx="228">
                  <c:v>-143.86285276414745</c:v>
                </c:pt>
                <c:pt idx="229">
                  <c:v>-139.0704687118843</c:v>
                </c:pt>
                <c:pt idx="230">
                  <c:v>-134.2408521323012</c:v>
                </c:pt>
                <c:pt idx="231">
                  <c:v>-129.37529603054108</c:v>
                </c:pt>
                <c:pt idx="232">
                  <c:v>-124.47510303362552</c:v>
                </c:pt>
                <c:pt idx="233">
                  <c:v>-119.54158504171052</c:v>
                </c:pt>
                <c:pt idx="234">
                  <c:v>-114.57606287685981</c:v>
                </c:pt>
                <c:pt idx="235">
                  <c:v>-109.57986592942734</c:v>
                </c:pt>
                <c:pt idx="236">
                  <c:v>-104.55433180214811</c:v>
                </c:pt>
                <c:pt idx="237">
                  <c:v>-99.500805952030333</c:v>
                </c:pt>
                <c:pt idx="238">
                  <c:v>-94.420641330142516</c:v>
                </c:pt>
                <c:pt idx="239">
                  <c:v>-89.315198019396476</c:v>
                </c:pt>
                <c:pt idx="240">
                  <c:v>-84.185842870421155</c:v>
                </c:pt>
                <c:pt idx="241">
                  <c:v>-79.033949135621668</c:v>
                </c:pt>
                <c:pt idx="242">
                  <c:v>-73.860896101528709</c:v>
                </c:pt>
                <c:pt idx="243">
                  <c:v>-68.668068719527895</c:v>
                </c:pt>
                <c:pt idx="244">
                  <c:v>-63.456857235077045</c:v>
                </c:pt>
                <c:pt idx="245">
                  <c:v>-58.228656815501949</c:v>
                </c:pt>
                <c:pt idx="246">
                  <c:v>-52.984867176477096</c:v>
                </c:pt>
                <c:pt idx="247">
                  <c:v>-47.726892207288579</c:v>
                </c:pt>
                <c:pt idx="248">
                  <c:v>-42.456139594978659</c:v>
                </c:pt>
                <c:pt idx="249">
                  <c:v>-37.174020447471925</c:v>
                </c:pt>
                <c:pt idx="250">
                  <c:v>-31.881948915791007</c:v>
                </c:pt>
                <c:pt idx="251">
                  <c:v>-26.581341815451864</c:v>
                </c:pt>
                <c:pt idx="252">
                  <c:v>-21.273618247149159</c:v>
                </c:pt>
                <c:pt idx="253">
                  <c:v>-15.960199216826384</c:v>
                </c:pt>
                <c:pt idx="254">
                  <c:v>-10.642507255241659</c:v>
                </c:pt>
                <c:pt idx="255">
                  <c:v>-5.3219660371201281</c:v>
                </c:pt>
                <c:pt idx="256">
                  <c:v>-7.9700591799201791E-14</c:v>
                </c:pt>
                <c:pt idx="257">
                  <c:v>5.3219660371199682</c:v>
                </c:pt>
                <c:pt idx="258">
                  <c:v>10.642507255241499</c:v>
                </c:pt>
                <c:pt idx="259">
                  <c:v>15.960199216826224</c:v>
                </c:pt>
                <c:pt idx="260">
                  <c:v>21.273618247149003</c:v>
                </c:pt>
                <c:pt idx="261">
                  <c:v>26.581341815451708</c:v>
                </c:pt>
                <c:pt idx="262">
                  <c:v>31.881948915790847</c:v>
                </c:pt>
                <c:pt idx="263">
                  <c:v>37.174020447471769</c:v>
                </c:pt>
                <c:pt idx="264">
                  <c:v>42.456139594978502</c:v>
                </c:pt>
                <c:pt idx="265">
                  <c:v>47.726892207288415</c:v>
                </c:pt>
                <c:pt idx="266">
                  <c:v>52.984867176476946</c:v>
                </c:pt>
                <c:pt idx="267">
                  <c:v>58.228656815501786</c:v>
                </c:pt>
                <c:pt idx="268">
                  <c:v>63.456857235076598</c:v>
                </c:pt>
                <c:pt idx="269">
                  <c:v>68.668068719527724</c:v>
                </c:pt>
                <c:pt idx="270">
                  <c:v>73.860896101528553</c:v>
                </c:pt>
                <c:pt idx="271">
                  <c:v>79.033949135621242</c:v>
                </c:pt>
                <c:pt idx="272">
                  <c:v>84.185842870420728</c:v>
                </c:pt>
                <c:pt idx="273">
                  <c:v>89.315198019396334</c:v>
                </c:pt>
                <c:pt idx="274">
                  <c:v>94.420641330142374</c:v>
                </c:pt>
                <c:pt idx="275">
                  <c:v>99.500805952029921</c:v>
                </c:pt>
                <c:pt idx="276">
                  <c:v>104.55433180214797</c:v>
                </c:pt>
                <c:pt idx="277">
                  <c:v>109.5798659294272</c:v>
                </c:pt>
                <c:pt idx="278">
                  <c:v>114.57606287685938</c:v>
                </c:pt>
                <c:pt idx="279">
                  <c:v>119.54158504171035</c:v>
                </c:pt>
                <c:pt idx="280">
                  <c:v>124.47510303362537</c:v>
                </c:pt>
                <c:pt idx="281">
                  <c:v>129.37529603054065</c:v>
                </c:pt>
                <c:pt idx="282">
                  <c:v>134.24085213230106</c:v>
                </c:pt>
                <c:pt idx="283">
                  <c:v>139.07046871188416</c:v>
                </c:pt>
                <c:pt idx="284">
                  <c:v>143.86285276414731</c:v>
                </c:pt>
                <c:pt idx="285">
                  <c:v>148.6167212519951</c:v>
                </c:pt>
                <c:pt idx="286">
                  <c:v>153.33080144988165</c:v>
                </c:pt>
                <c:pt idx="287">
                  <c:v>158.00383128454692</c:v>
                </c:pt>
                <c:pt idx="288">
                  <c:v>162.63455967290571</c:v>
                </c:pt>
                <c:pt idx="289">
                  <c:v>167.22174685699434</c:v>
                </c:pt>
                <c:pt idx="290">
                  <c:v>171.76416473588097</c:v>
                </c:pt>
                <c:pt idx="291">
                  <c:v>176.26059719445925</c:v>
                </c:pt>
                <c:pt idx="292">
                  <c:v>180.70984042903339</c:v>
                </c:pt>
                <c:pt idx="293">
                  <c:v>185.11070326960228</c:v>
                </c:pt>
                <c:pt idx="294">
                  <c:v>189.46200749876692</c:v>
                </c:pt>
                <c:pt idx="295">
                  <c:v>193.76258816716626</c:v>
                </c:pt>
                <c:pt idx="296">
                  <c:v>198.01129390536451</c:v>
                </c:pt>
                <c:pt idx="297">
                  <c:v>202.20698723209765</c:v>
                </c:pt>
                <c:pt idx="298">
                  <c:v>206.34854485880612</c:v>
                </c:pt>
                <c:pt idx="299">
                  <c:v>210.43485799036773</c:v>
                </c:pt>
                <c:pt idx="300">
                  <c:v>214.46483262194599</c:v>
                </c:pt>
                <c:pt idx="301">
                  <c:v>218.43738983188328</c:v>
                </c:pt>
                <c:pt idx="302">
                  <c:v>222.35146607055546</c:v>
                </c:pt>
                <c:pt idx="303">
                  <c:v>226.20601344510726</c:v>
                </c:pt>
                <c:pt idx="304">
                  <c:v>229.99999999999974</c:v>
                </c:pt>
                <c:pt idx="305">
                  <c:v>233.73240999329104</c:v>
                </c:pt>
                <c:pt idx="306">
                  <c:v>237.40224416857259</c:v>
                </c:pt>
                <c:pt idx="307">
                  <c:v>241.00852002249593</c:v>
                </c:pt>
                <c:pt idx="308">
                  <c:v>244.55027206781153</c:v>
                </c:pt>
                <c:pt idx="309">
                  <c:v>248.02655209185514</c:v>
                </c:pt>
                <c:pt idx="310">
                  <c:v>251.43642941040429</c:v>
                </c:pt>
                <c:pt idx="311">
                  <c:v>254.77899111684667</c:v>
                </c:pt>
                <c:pt idx="312">
                  <c:v>258.05334232658822</c:v>
                </c:pt>
                <c:pt idx="313">
                  <c:v>261.25860641663286</c:v>
                </c:pt>
                <c:pt idx="314">
                  <c:v>264.3939252602774</c:v>
                </c:pt>
                <c:pt idx="315">
                  <c:v>267.45845945685323</c:v>
                </c:pt>
                <c:pt idx="316">
                  <c:v>270.45138855645251</c:v>
                </c:pt>
                <c:pt idx="317">
                  <c:v>273.37191127958363</c:v>
                </c:pt>
                <c:pt idx="318">
                  <c:v>276.21924573169247</c:v>
                </c:pt>
                <c:pt idx="319">
                  <c:v>278.99262961249582</c:v>
                </c:pt>
                <c:pt idx="320">
                  <c:v>281.69132042006555</c:v>
                </c:pt>
                <c:pt idx="321">
                  <c:v>284.31459564961551</c:v>
                </c:pt>
                <c:pt idx="322">
                  <c:v>286.86175298693433</c:v>
                </c:pt>
                <c:pt idx="323">
                  <c:v>289.33211049640988</c:v>
                </c:pt>
                <c:pt idx="324">
                  <c:v>291.72500680360133</c:v>
                </c:pt>
                <c:pt idx="325">
                  <c:v>294.03980127230534</c:v>
                </c:pt>
                <c:pt idx="326">
                  <c:v>296.27587417606861</c:v>
                </c:pt>
                <c:pt idx="327">
                  <c:v>298.43262686410469</c:v>
                </c:pt>
                <c:pt idx="328">
                  <c:v>300.50948192156653</c:v>
                </c:pt>
                <c:pt idx="329">
                  <c:v>302.50588332413554</c:v>
                </c:pt>
                <c:pt idx="330">
                  <c:v>304.42129658688106</c:v>
                </c:pt>
                <c:pt idx="331">
                  <c:v>306.25520890735675</c:v>
                </c:pt>
                <c:pt idx="332">
                  <c:v>308.00712930288859</c:v>
                </c:pt>
                <c:pt idx="333">
                  <c:v>309.67658874202368</c:v>
                </c:pt>
                <c:pt idx="334">
                  <c:v>311.26314027010119</c:v>
                </c:pt>
                <c:pt idx="335">
                  <c:v>312.76635912891271</c:v>
                </c:pt>
                <c:pt idx="336">
                  <c:v>314.18584287042091</c:v>
                </c:pt>
                <c:pt idx="337">
                  <c:v>315.52121146450349</c:v>
                </c:pt>
                <c:pt idx="338">
                  <c:v>316.77210740069773</c:v>
                </c:pt>
                <c:pt idx="339">
                  <c:v>317.93819578391361</c:v>
                </c:pt>
                <c:pt idx="340">
                  <c:v>319.01916442409396</c:v>
                </c:pt>
                <c:pt idx="341">
                  <c:v>320.01472391979485</c:v>
                </c:pt>
                <c:pt idx="342">
                  <c:v>320.92460773566597</c:v>
                </c:pt>
                <c:pt idx="343">
                  <c:v>321.74857227380801</c:v>
                </c:pt>
                <c:pt idx="344">
                  <c:v>322.4863969389898</c:v>
                </c:pt>
                <c:pt idx="345">
                  <c:v>323.13788419770736</c:v>
                </c:pt>
                <c:pt idx="346">
                  <c:v>323.70285963106801</c:v>
                </c:pt>
                <c:pt idx="347">
                  <c:v>324.18117198148644</c:v>
                </c:pt>
                <c:pt idx="348">
                  <c:v>324.57269319318067</c:v>
                </c:pt>
                <c:pt idx="349">
                  <c:v>324.87731844645486</c:v>
                </c:pt>
                <c:pt idx="350">
                  <c:v>325.09496618576259</c:v>
                </c:pt>
                <c:pt idx="351">
                  <c:v>325.22557814154123</c:v>
                </c:pt>
                <c:pt idx="352">
                  <c:v>325.26911934581187</c:v>
                </c:pt>
                <c:pt idx="353">
                  <c:v>325.22557814154123</c:v>
                </c:pt>
                <c:pt idx="354">
                  <c:v>325.09496618576259</c:v>
                </c:pt>
                <c:pt idx="355">
                  <c:v>324.87731844645486</c:v>
                </c:pt>
                <c:pt idx="356">
                  <c:v>324.57269319318067</c:v>
                </c:pt>
                <c:pt idx="357">
                  <c:v>324.1811719814865</c:v>
                </c:pt>
                <c:pt idx="358">
                  <c:v>323.70285963106801</c:v>
                </c:pt>
                <c:pt idx="359">
                  <c:v>323.13788419770736</c:v>
                </c:pt>
                <c:pt idx="360">
                  <c:v>322.48639693898986</c:v>
                </c:pt>
                <c:pt idx="361">
                  <c:v>321.74857227380807</c:v>
                </c:pt>
                <c:pt idx="362">
                  <c:v>320.92460773566603</c:v>
                </c:pt>
                <c:pt idx="363">
                  <c:v>320.01472391979485</c:v>
                </c:pt>
                <c:pt idx="364">
                  <c:v>319.01916442409401</c:v>
                </c:pt>
                <c:pt idx="365">
                  <c:v>317.93819578391373</c:v>
                </c:pt>
                <c:pt idx="366">
                  <c:v>316.77210740069779</c:v>
                </c:pt>
                <c:pt idx="367">
                  <c:v>315.52121146450355</c:v>
                </c:pt>
                <c:pt idx="368">
                  <c:v>314.18584287042097</c:v>
                </c:pt>
                <c:pt idx="369">
                  <c:v>312.76635912891277</c:v>
                </c:pt>
                <c:pt idx="370">
                  <c:v>311.26314027010125</c:v>
                </c:pt>
                <c:pt idx="371">
                  <c:v>309.67658874202374</c:v>
                </c:pt>
                <c:pt idx="372">
                  <c:v>308.00712930288864</c:v>
                </c:pt>
                <c:pt idx="373">
                  <c:v>306.25520890735686</c:v>
                </c:pt>
                <c:pt idx="374">
                  <c:v>304.42129658688117</c:v>
                </c:pt>
                <c:pt idx="375">
                  <c:v>302.5058833241356</c:v>
                </c:pt>
                <c:pt idx="376">
                  <c:v>300.50948192156659</c:v>
                </c:pt>
                <c:pt idx="377">
                  <c:v>298.43262686410475</c:v>
                </c:pt>
                <c:pt idx="378">
                  <c:v>296.27587417606867</c:v>
                </c:pt>
                <c:pt idx="379">
                  <c:v>294.0398012723054</c:v>
                </c:pt>
                <c:pt idx="380">
                  <c:v>291.72500680360139</c:v>
                </c:pt>
                <c:pt idx="381">
                  <c:v>289.33211049641</c:v>
                </c:pt>
                <c:pt idx="382">
                  <c:v>286.86175298693445</c:v>
                </c:pt>
                <c:pt idx="383">
                  <c:v>284.31459564961591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317504"/>
        <c:axId val="120214272"/>
      </c:scatterChart>
      <c:valAx>
        <c:axId val="151317504"/>
        <c:scaling>
          <c:orientation val="minMax"/>
          <c:max val="3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20214272"/>
        <c:crosses val="autoZero"/>
        <c:crossBetween val="midCat"/>
      </c:valAx>
      <c:valAx>
        <c:axId val="1202142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1317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801881583204658E-2"/>
          <c:y val="5.6030183727034118E-2"/>
          <c:w val="0.86775709614763807"/>
          <c:h val="0.89719889180519097"/>
        </c:manualLayout>
      </c:layout>
      <c:areaChart>
        <c:grouping val="percentStacked"/>
        <c:varyColors val="0"/>
        <c:ser>
          <c:idx val="1"/>
          <c:order val="0"/>
          <c:tx>
            <c:strRef>
              <c:f>Tabelle1!$H$11</c:f>
              <c:strCache>
                <c:ptCount val="1"/>
                <c:pt idx="0">
                  <c:v>101</c:v>
                </c:pt>
              </c:strCache>
            </c:strRef>
          </c:tx>
          <c:val>
            <c:numRef>
              <c:f>Tabelle1!$H$12:$H$395</c:f>
              <c:numCache>
                <c:formatCode>General</c:formatCode>
                <c:ptCount val="3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-1.2228792755580108E-16</c:v>
                </c:pt>
                <c:pt idx="65">
                  <c:v>1.6331426969611235E-2</c:v>
                </c:pt>
                <c:pt idx="66">
                  <c:v>3.2658481621315495E-2</c:v>
                </c:pt>
                <c:pt idx="67">
                  <c:v>4.8976792807778127E-2</c:v>
                </c:pt>
                <c:pt idx="68">
                  <c:v>6.528199172250479E-2</c:v>
                </c:pt>
                <c:pt idx="69">
                  <c:v>8.1569713069471569E-2</c:v>
                </c:pt>
                <c:pt idx="70">
                  <c:v>9.7835596231822058E-2</c:v>
                </c:pt>
                <c:pt idx="71">
                  <c:v>0.11407528643931168</c:v>
                </c:pt>
                <c:pt idx="72">
                  <c:v>0.13028443593418024</c:v>
                </c:pt>
                <c:pt idx="73">
                  <c:v>0.14645870513515738</c:v>
                </c:pt>
                <c:pt idx="74">
                  <c:v>0.16259376379927085</c:v>
                </c:pt>
                <c:pt idx="75">
                  <c:v>0.17868529218115467</c:v>
                </c:pt>
                <c:pt idx="76">
                  <c:v>0.19472898218955506</c:v>
                </c:pt>
                <c:pt idx="77">
                  <c:v>0.21072053854070583</c:v>
                </c:pt>
                <c:pt idx="78">
                  <c:v>0.22665567990828153</c:v>
                </c:pt>
                <c:pt idx="79">
                  <c:v>0.24253014006961368</c:v>
                </c:pt>
                <c:pt idx="80">
                  <c:v>0.25833966904785699</c:v>
                </c:pt>
                <c:pt idx="81">
                  <c:v>0.27408003424981697</c:v>
                </c:pt>
                <c:pt idx="82">
                  <c:v>0.28974702159911281</c:v>
                </c:pt>
                <c:pt idx="83">
                  <c:v>0.30533643666438964</c:v>
                </c:pt>
                <c:pt idx="84">
                  <c:v>0.32084410578226885</c:v>
                </c:pt>
                <c:pt idx="85">
                  <c:v>0.33626587717473799</c:v>
                </c:pt>
                <c:pt idx="86">
                  <c:v>0.35159762206068423</c:v>
                </c:pt>
                <c:pt idx="87">
                  <c:v>0.3668352357612662</c:v>
                </c:pt>
                <c:pt idx="88">
                  <c:v>0.38197463879883697</c:v>
                </c:pt>
                <c:pt idx="89">
                  <c:v>0.39701177798912057</c:v>
                </c:pt>
                <c:pt idx="90">
                  <c:v>0.41194262752634286</c:v>
                </c:pt>
                <c:pt idx="91">
                  <c:v>0.42676319006104302</c:v>
                </c:pt>
                <c:pt idx="92">
                  <c:v>0.4414694977702559</c:v>
                </c:pt>
                <c:pt idx="93">
                  <c:v>0.45605761341979595</c:v>
                </c:pt>
                <c:pt idx="94">
                  <c:v>0.47052363141835146</c:v>
                </c:pt>
                <c:pt idx="95">
                  <c:v>0.48486367886310161</c:v>
                </c:pt>
                <c:pt idx="96">
                  <c:v>0.49907391657659189</c:v>
                </c:pt>
                <c:pt idx="97">
                  <c:v>0.51315054013456984</c:v>
                </c:pt>
                <c:pt idx="98">
                  <c:v>0.52708978088452374</c:v>
                </c:pt>
                <c:pt idx="99">
                  <c:v>0.54088790695464262</c:v>
                </c:pt>
                <c:pt idx="100">
                  <c:v>0.5545412242529254</c:v>
                </c:pt>
                <c:pt idx="101">
                  <c:v>0.56804607745618318</c:v>
                </c:pt>
                <c:pt idx="102">
                  <c:v>0.58139885098865396</c:v>
                </c:pt>
                <c:pt idx="103">
                  <c:v>0.59459596998998088</c:v>
                </c:pt>
                <c:pt idx="104">
                  <c:v>0.60763390127229056</c:v>
                </c:pt>
                <c:pt idx="105">
                  <c:v>0.62050915426610864</c:v>
                </c:pt>
                <c:pt idx="106">
                  <c:v>0.63321828195487484</c:v>
                </c:pt>
                <c:pt idx="107">
                  <c:v>0.64575788179778881</c:v>
                </c:pt>
                <c:pt idx="108">
                  <c:v>0.65812459664075351</c:v>
                </c:pt>
                <c:pt idx="109">
                  <c:v>0.67031511561516832</c:v>
                </c:pt>
                <c:pt idx="110">
                  <c:v>0.68232617502432591</c:v>
                </c:pt>
                <c:pt idx="111">
                  <c:v>0.6941545592171845</c:v>
                </c:pt>
                <c:pt idx="112">
                  <c:v>0.70579710144927521</c:v>
                </c:pt>
                <c:pt idx="113">
                  <c:v>0.71725068473051501</c:v>
                </c:pt>
                <c:pt idx="114">
                  <c:v>0.7285122426597026</c:v>
                </c:pt>
                <c:pt idx="115">
                  <c:v>0.73957876024546565</c:v>
                </c:pt>
                <c:pt idx="116">
                  <c:v>0.75044727471344841</c:v>
                </c:pt>
                <c:pt idx="117">
                  <c:v>0.76111487629951757</c:v>
                </c:pt>
                <c:pt idx="118">
                  <c:v>0.77157870902877623</c:v>
                </c:pt>
                <c:pt idx="119">
                  <c:v>0.78183597148017847</c:v>
                </c:pt>
                <c:pt idx="120">
                  <c:v>0.79188391753653709</c:v>
                </c:pt>
                <c:pt idx="121">
                  <c:v>0.80171985711972382</c:v>
                </c:pt>
                <c:pt idx="122">
                  <c:v>0.8113411569108705</c:v>
                </c:pt>
                <c:pt idx="123">
                  <c:v>0.82074524105537172</c:v>
                </c:pt>
                <c:pt idx="124">
                  <c:v>0.82992959185250381</c:v>
                </c:pt>
                <c:pt idx="125">
                  <c:v>0.83889175042947139</c:v>
                </c:pt>
                <c:pt idx="126">
                  <c:v>0.84762931739971148</c:v>
                </c:pt>
                <c:pt idx="127">
                  <c:v>0.85613995350526428</c:v>
                </c:pt>
                <c:pt idx="128">
                  <c:v>0.86442138024304893</c:v>
                </c:pt>
                <c:pt idx="129">
                  <c:v>0.85613995350526428</c:v>
                </c:pt>
                <c:pt idx="130">
                  <c:v>0.84762931739971181</c:v>
                </c:pt>
                <c:pt idx="131">
                  <c:v>0.83889175042947162</c:v>
                </c:pt>
                <c:pt idx="132">
                  <c:v>0.82992959185250359</c:v>
                </c:pt>
                <c:pt idx="133">
                  <c:v>0.82074524105537205</c:v>
                </c:pt>
                <c:pt idx="134">
                  <c:v>0.81134115691087072</c:v>
                </c:pt>
                <c:pt idx="135">
                  <c:v>0.80171985711972382</c:v>
                </c:pt>
                <c:pt idx="136">
                  <c:v>0.79188391753653731</c:v>
                </c:pt>
                <c:pt idx="137">
                  <c:v>0.78183597148017892</c:v>
                </c:pt>
                <c:pt idx="138">
                  <c:v>0.77157870902877668</c:v>
                </c:pt>
                <c:pt idx="139">
                  <c:v>0.76111487629951768</c:v>
                </c:pt>
                <c:pt idx="140">
                  <c:v>0.75044727471344852</c:v>
                </c:pt>
                <c:pt idx="141">
                  <c:v>0.73957876024546609</c:v>
                </c:pt>
                <c:pt idx="142">
                  <c:v>0.72851224265970271</c:v>
                </c:pt>
                <c:pt idx="143">
                  <c:v>0.71725068473051545</c:v>
                </c:pt>
                <c:pt idx="144">
                  <c:v>0.70579710144927532</c:v>
                </c:pt>
                <c:pt idx="145">
                  <c:v>0.69415455921718472</c:v>
                </c:pt>
                <c:pt idx="146">
                  <c:v>0.68232617502432635</c:v>
                </c:pt>
                <c:pt idx="147">
                  <c:v>0.67031511561516832</c:v>
                </c:pt>
                <c:pt idx="148">
                  <c:v>0.65812459664075396</c:v>
                </c:pt>
                <c:pt idx="149">
                  <c:v>0.64575788179778881</c:v>
                </c:pt>
                <c:pt idx="150">
                  <c:v>0.63321828195487506</c:v>
                </c:pt>
                <c:pt idx="151">
                  <c:v>0.62050915426610909</c:v>
                </c:pt>
                <c:pt idx="152">
                  <c:v>0.60763390127229078</c:v>
                </c:pt>
                <c:pt idx="153">
                  <c:v>0.59459596998998143</c:v>
                </c:pt>
                <c:pt idx="154">
                  <c:v>0.58139885098865407</c:v>
                </c:pt>
                <c:pt idx="155">
                  <c:v>0.5680460774561833</c:v>
                </c:pt>
                <c:pt idx="156">
                  <c:v>0.55454122425292585</c:v>
                </c:pt>
                <c:pt idx="157">
                  <c:v>0.54088790695464284</c:v>
                </c:pt>
                <c:pt idx="158">
                  <c:v>0.52708978088452429</c:v>
                </c:pt>
                <c:pt idx="159">
                  <c:v>0.51315054013457018</c:v>
                </c:pt>
                <c:pt idx="160">
                  <c:v>0.49907391657659206</c:v>
                </c:pt>
                <c:pt idx="161">
                  <c:v>0.48486367886310222</c:v>
                </c:pt>
                <c:pt idx="162">
                  <c:v>0.47052363141835163</c:v>
                </c:pt>
                <c:pt idx="163">
                  <c:v>0.45605761341979656</c:v>
                </c:pt>
                <c:pt idx="164">
                  <c:v>0.44146949777025651</c:v>
                </c:pt>
                <c:pt idx="165">
                  <c:v>0.42676319006104363</c:v>
                </c:pt>
                <c:pt idx="166">
                  <c:v>0.41194262752634314</c:v>
                </c:pt>
                <c:pt idx="167">
                  <c:v>0.39701177798912041</c:v>
                </c:pt>
                <c:pt idx="168">
                  <c:v>0.38197463879883764</c:v>
                </c:pt>
                <c:pt idx="169">
                  <c:v>0.36683523576126648</c:v>
                </c:pt>
                <c:pt idx="170">
                  <c:v>0.35159762206068446</c:v>
                </c:pt>
                <c:pt idx="171">
                  <c:v>0.33626587717473866</c:v>
                </c:pt>
                <c:pt idx="172">
                  <c:v>0.32084410578226907</c:v>
                </c:pt>
                <c:pt idx="173">
                  <c:v>0.30533643666438998</c:v>
                </c:pt>
                <c:pt idx="174">
                  <c:v>0.28974702159911347</c:v>
                </c:pt>
                <c:pt idx="175">
                  <c:v>0.27408003424981758</c:v>
                </c:pt>
                <c:pt idx="176">
                  <c:v>0.2583396690478576</c:v>
                </c:pt>
                <c:pt idx="177">
                  <c:v>0.24253014006961349</c:v>
                </c:pt>
                <c:pt idx="178">
                  <c:v>0.22665567990828223</c:v>
                </c:pt>
                <c:pt idx="179">
                  <c:v>0.2107205385407061</c:v>
                </c:pt>
                <c:pt idx="180">
                  <c:v>0.19472898218955528</c:v>
                </c:pt>
                <c:pt idx="181">
                  <c:v>0.17868529218115534</c:v>
                </c:pt>
                <c:pt idx="182">
                  <c:v>0.1625937637992711</c:v>
                </c:pt>
                <c:pt idx="183">
                  <c:v>0.14645870513515805</c:v>
                </c:pt>
                <c:pt idx="184">
                  <c:v>0.13028443593418093</c:v>
                </c:pt>
                <c:pt idx="185">
                  <c:v>0.11407528643931193</c:v>
                </c:pt>
                <c:pt idx="186">
                  <c:v>9.7835596231822725E-2</c:v>
                </c:pt>
                <c:pt idx="187">
                  <c:v>8.1569713069471361E-2</c:v>
                </c:pt>
                <c:pt idx="188">
                  <c:v>6.5281991722505039E-2</c:v>
                </c:pt>
                <c:pt idx="189">
                  <c:v>4.8976792807778377E-2</c:v>
                </c:pt>
                <c:pt idx="190">
                  <c:v>3.2658481621315294E-2</c:v>
                </c:pt>
                <c:pt idx="191">
                  <c:v>1.6331426969611922E-2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-2.4457585511160215E-16</c:v>
                </c:pt>
                <c:pt idx="257">
                  <c:v>1.6331426969611998E-2</c:v>
                </c:pt>
                <c:pt idx="258">
                  <c:v>3.2658481621314489E-2</c:v>
                </c:pt>
                <c:pt idx="259">
                  <c:v>4.8976792807778002E-2</c:v>
                </c:pt>
                <c:pt idx="260">
                  <c:v>6.5281991722505123E-2</c:v>
                </c:pt>
                <c:pt idx="261">
                  <c:v>8.156971306947057E-2</c:v>
                </c:pt>
                <c:pt idx="262">
                  <c:v>9.783559623182192E-2</c:v>
                </c:pt>
                <c:pt idx="263">
                  <c:v>0.11407528643931159</c:v>
                </c:pt>
                <c:pt idx="264">
                  <c:v>0.13028443593418101</c:v>
                </c:pt>
                <c:pt idx="265">
                  <c:v>0.14645870513515724</c:v>
                </c:pt>
                <c:pt idx="266">
                  <c:v>0.16259376379927074</c:v>
                </c:pt>
                <c:pt idx="267">
                  <c:v>0.17868529218115542</c:v>
                </c:pt>
                <c:pt idx="268">
                  <c:v>0.19472898218955448</c:v>
                </c:pt>
                <c:pt idx="269">
                  <c:v>0.21072053854070572</c:v>
                </c:pt>
                <c:pt idx="270">
                  <c:v>0.22665567990828228</c:v>
                </c:pt>
                <c:pt idx="271">
                  <c:v>0.24253014006961271</c:v>
                </c:pt>
                <c:pt idx="272">
                  <c:v>0.25833966904785688</c:v>
                </c:pt>
                <c:pt idx="273">
                  <c:v>0.27408003424981731</c:v>
                </c:pt>
                <c:pt idx="274">
                  <c:v>0.28974702159911359</c:v>
                </c:pt>
                <c:pt idx="275">
                  <c:v>0.3053364366643892</c:v>
                </c:pt>
                <c:pt idx="276">
                  <c:v>0.32084410578226874</c:v>
                </c:pt>
                <c:pt idx="277">
                  <c:v>0.33626587717473871</c:v>
                </c:pt>
                <c:pt idx="278">
                  <c:v>0.35159762206068373</c:v>
                </c:pt>
                <c:pt idx="279">
                  <c:v>0.36683523576126609</c:v>
                </c:pt>
                <c:pt idx="280">
                  <c:v>0.3819746387988377</c:v>
                </c:pt>
                <c:pt idx="281">
                  <c:v>0.39701177798911963</c:v>
                </c:pt>
                <c:pt idx="282">
                  <c:v>0.41194262752634281</c:v>
                </c:pt>
                <c:pt idx="283">
                  <c:v>0.4267631900610433</c:v>
                </c:pt>
                <c:pt idx="284">
                  <c:v>0.44146949777025662</c:v>
                </c:pt>
                <c:pt idx="285">
                  <c:v>0.45605761341979584</c:v>
                </c:pt>
                <c:pt idx="286">
                  <c:v>0.4705236314183513</c:v>
                </c:pt>
                <c:pt idx="287">
                  <c:v>0.48486367886310228</c:v>
                </c:pt>
                <c:pt idx="288">
                  <c:v>0.49907391657659145</c:v>
                </c:pt>
                <c:pt idx="289">
                  <c:v>0.51315054013456984</c:v>
                </c:pt>
                <c:pt idx="290">
                  <c:v>0.52708978088452429</c:v>
                </c:pt>
                <c:pt idx="291">
                  <c:v>0.54088790695464173</c:v>
                </c:pt>
                <c:pt idx="292">
                  <c:v>0.55454122425292529</c:v>
                </c:pt>
                <c:pt idx="293">
                  <c:v>0.5680460774561833</c:v>
                </c:pt>
                <c:pt idx="294">
                  <c:v>0.58139885098865451</c:v>
                </c:pt>
                <c:pt idx="295">
                  <c:v>0.59459596998998077</c:v>
                </c:pt>
                <c:pt idx="296">
                  <c:v>0.60763390127229044</c:v>
                </c:pt>
                <c:pt idx="297">
                  <c:v>0.6205091542661092</c:v>
                </c:pt>
                <c:pt idx="298">
                  <c:v>0.6332182819548744</c:v>
                </c:pt>
                <c:pt idx="299">
                  <c:v>0.6457578817977887</c:v>
                </c:pt>
                <c:pt idx="300">
                  <c:v>0.65812459664075407</c:v>
                </c:pt>
                <c:pt idx="301">
                  <c:v>0.67031511561516788</c:v>
                </c:pt>
                <c:pt idx="302">
                  <c:v>0.68232617502432569</c:v>
                </c:pt>
                <c:pt idx="303">
                  <c:v>0.69415455921718472</c:v>
                </c:pt>
                <c:pt idx="304">
                  <c:v>0.70579710144927443</c:v>
                </c:pt>
                <c:pt idx="305">
                  <c:v>0.7172506847305149</c:v>
                </c:pt>
                <c:pt idx="306">
                  <c:v>0.72851224265970271</c:v>
                </c:pt>
                <c:pt idx="307">
                  <c:v>0.7395787602454662</c:v>
                </c:pt>
                <c:pt idx="308">
                  <c:v>0.75044727471344796</c:v>
                </c:pt>
                <c:pt idx="309">
                  <c:v>0.76111487629951746</c:v>
                </c:pt>
                <c:pt idx="310">
                  <c:v>0.77157870902877668</c:v>
                </c:pt>
                <c:pt idx="311">
                  <c:v>0.78183597148017836</c:v>
                </c:pt>
                <c:pt idx="312">
                  <c:v>0.79188391753653709</c:v>
                </c:pt>
                <c:pt idx="313">
                  <c:v>0.80171985711972382</c:v>
                </c:pt>
                <c:pt idx="314">
                  <c:v>0.81134115691086994</c:v>
                </c:pt>
                <c:pt idx="315">
                  <c:v>0.82074524105537172</c:v>
                </c:pt>
                <c:pt idx="316">
                  <c:v>0.82992959185250381</c:v>
                </c:pt>
                <c:pt idx="317">
                  <c:v>0.83889175042947195</c:v>
                </c:pt>
                <c:pt idx="318">
                  <c:v>0.84762931739971148</c:v>
                </c:pt>
                <c:pt idx="319">
                  <c:v>0.85613995350526428</c:v>
                </c:pt>
                <c:pt idx="320">
                  <c:v>0.86442138024304893</c:v>
                </c:pt>
                <c:pt idx="321">
                  <c:v>0.85613995350526439</c:v>
                </c:pt>
                <c:pt idx="322">
                  <c:v>0.84762931739971215</c:v>
                </c:pt>
                <c:pt idx="323">
                  <c:v>0.83889175042947173</c:v>
                </c:pt>
                <c:pt idx="324">
                  <c:v>0.82992959185250392</c:v>
                </c:pt>
                <c:pt idx="325">
                  <c:v>0.8207452410553725</c:v>
                </c:pt>
                <c:pt idx="326">
                  <c:v>0.81134115691087072</c:v>
                </c:pt>
                <c:pt idx="327">
                  <c:v>0.80171985711972371</c:v>
                </c:pt>
                <c:pt idx="328">
                  <c:v>0.79188391753653775</c:v>
                </c:pt>
                <c:pt idx="329">
                  <c:v>0.78183597148017925</c:v>
                </c:pt>
                <c:pt idx="330">
                  <c:v>0.77157870902877701</c:v>
                </c:pt>
                <c:pt idx="331">
                  <c:v>0.7611148762995178</c:v>
                </c:pt>
                <c:pt idx="332">
                  <c:v>0.7504472747134483</c:v>
                </c:pt>
                <c:pt idx="333">
                  <c:v>0.73957876024546587</c:v>
                </c:pt>
                <c:pt idx="334">
                  <c:v>0.7285122426597026</c:v>
                </c:pt>
                <c:pt idx="335">
                  <c:v>0.71725068473051579</c:v>
                </c:pt>
                <c:pt idx="336">
                  <c:v>0.70579710144927543</c:v>
                </c:pt>
                <c:pt idx="337">
                  <c:v>0.69415455921718505</c:v>
                </c:pt>
                <c:pt idx="338">
                  <c:v>0.68232617502432624</c:v>
                </c:pt>
                <c:pt idx="339">
                  <c:v>0.67031511561516877</c:v>
                </c:pt>
                <c:pt idx="340">
                  <c:v>0.65812459664075373</c:v>
                </c:pt>
                <c:pt idx="341">
                  <c:v>0.64575788179778959</c:v>
                </c:pt>
                <c:pt idx="342">
                  <c:v>0.63321828195487551</c:v>
                </c:pt>
                <c:pt idx="343">
                  <c:v>0.62050915426610898</c:v>
                </c:pt>
                <c:pt idx="344">
                  <c:v>0.60763390127229078</c:v>
                </c:pt>
                <c:pt idx="345">
                  <c:v>0.59459596998998121</c:v>
                </c:pt>
                <c:pt idx="346">
                  <c:v>0.58139885098865418</c:v>
                </c:pt>
                <c:pt idx="347">
                  <c:v>0.56804607745618307</c:v>
                </c:pt>
                <c:pt idx="348">
                  <c:v>0.55454122425292629</c:v>
                </c:pt>
                <c:pt idx="349">
                  <c:v>0.54088790695464295</c:v>
                </c:pt>
                <c:pt idx="350">
                  <c:v>0.52708978088452474</c:v>
                </c:pt>
                <c:pt idx="351">
                  <c:v>0.51315054013457029</c:v>
                </c:pt>
                <c:pt idx="352">
                  <c:v>0.49907391657659261</c:v>
                </c:pt>
                <c:pt idx="353">
                  <c:v>0.48486367886310194</c:v>
                </c:pt>
                <c:pt idx="354">
                  <c:v>0.47052363141835091</c:v>
                </c:pt>
                <c:pt idx="355">
                  <c:v>0.45605761341979706</c:v>
                </c:pt>
                <c:pt idx="356">
                  <c:v>0.44146949777025624</c:v>
                </c:pt>
                <c:pt idx="357">
                  <c:v>0.42676319006104374</c:v>
                </c:pt>
                <c:pt idx="358">
                  <c:v>0.41194262752634325</c:v>
                </c:pt>
                <c:pt idx="359">
                  <c:v>0.39701177798912096</c:v>
                </c:pt>
                <c:pt idx="360">
                  <c:v>0.38197463879883731</c:v>
                </c:pt>
                <c:pt idx="361">
                  <c:v>0.36683523576126736</c:v>
                </c:pt>
                <c:pt idx="362">
                  <c:v>0.35159762206068501</c:v>
                </c:pt>
                <c:pt idx="363">
                  <c:v>0.33626587717473833</c:v>
                </c:pt>
                <c:pt idx="364">
                  <c:v>0.32084410578226918</c:v>
                </c:pt>
                <c:pt idx="365">
                  <c:v>0.30533643666438959</c:v>
                </c:pt>
                <c:pt idx="366">
                  <c:v>0.2897470215991132</c:v>
                </c:pt>
                <c:pt idx="367">
                  <c:v>0.27408003424981692</c:v>
                </c:pt>
                <c:pt idx="368">
                  <c:v>0.25833966904785821</c:v>
                </c:pt>
                <c:pt idx="369">
                  <c:v>0.24253014006961401</c:v>
                </c:pt>
                <c:pt idx="370">
                  <c:v>0.22665567990828275</c:v>
                </c:pt>
                <c:pt idx="371">
                  <c:v>0.21072053854070621</c:v>
                </c:pt>
                <c:pt idx="372">
                  <c:v>0.19472898218955587</c:v>
                </c:pt>
                <c:pt idx="373">
                  <c:v>0.17868529218115503</c:v>
                </c:pt>
                <c:pt idx="374">
                  <c:v>0.16259376379927032</c:v>
                </c:pt>
                <c:pt idx="375">
                  <c:v>0.14645870513515863</c:v>
                </c:pt>
                <c:pt idx="376">
                  <c:v>0.13028443593418063</c:v>
                </c:pt>
                <c:pt idx="377">
                  <c:v>0.11407528643931206</c:v>
                </c:pt>
                <c:pt idx="378">
                  <c:v>9.7835596231822419E-2</c:v>
                </c:pt>
                <c:pt idx="379">
                  <c:v>8.156971306947193E-2</c:v>
                </c:pt>
                <c:pt idx="380">
                  <c:v>6.528199172250472E-2</c:v>
                </c:pt>
                <c:pt idx="381">
                  <c:v>4.8976792807779383E-2</c:v>
                </c:pt>
                <c:pt idx="382">
                  <c:v>3.2658481621315863E-2</c:v>
                </c:pt>
                <c:pt idx="383">
                  <c:v>1.6331426969612487E-2</c:v>
                </c:pt>
              </c:numCache>
            </c:numRef>
          </c:val>
        </c:ser>
        <c:ser>
          <c:idx val="2"/>
          <c:order val="1"/>
          <c:tx>
            <c:strRef>
              <c:f>Tabelle1!$I$11</c:f>
              <c:strCache>
                <c:ptCount val="1"/>
                <c:pt idx="0">
                  <c:v>110</c:v>
                </c:pt>
              </c:strCache>
            </c:strRef>
          </c:tx>
          <c:val>
            <c:numRef>
              <c:f>Tabelle1!$I$12:$I$395</c:f>
              <c:numCache>
                <c:formatCode>General</c:formatCode>
                <c:ptCount val="384"/>
                <c:pt idx="0">
                  <c:v>0</c:v>
                </c:pt>
                <c:pt idx="1">
                  <c:v>1.6331426969611706E-2</c:v>
                </c:pt>
                <c:pt idx="2">
                  <c:v>3.2658481621315426E-2</c:v>
                </c:pt>
                <c:pt idx="3">
                  <c:v>4.8976792807778419E-2</c:v>
                </c:pt>
                <c:pt idx="4">
                  <c:v>6.5281991722504984E-2</c:v>
                </c:pt>
                <c:pt idx="5">
                  <c:v>8.1569713069471667E-2</c:v>
                </c:pt>
                <c:pt idx="6">
                  <c:v>9.7835596231822516E-2</c:v>
                </c:pt>
                <c:pt idx="7">
                  <c:v>0.1140752864393116</c:v>
                </c:pt>
                <c:pt idx="8">
                  <c:v>0.13028443593418051</c:v>
                </c:pt>
                <c:pt idx="9">
                  <c:v>0.14645870513515799</c:v>
                </c:pt>
                <c:pt idx="10">
                  <c:v>0.16259376379927093</c:v>
                </c:pt>
                <c:pt idx="11">
                  <c:v>0.17868529218115509</c:v>
                </c:pt>
                <c:pt idx="12">
                  <c:v>0.19472898218955537</c:v>
                </c:pt>
                <c:pt idx="13">
                  <c:v>0.2107205385407061</c:v>
                </c:pt>
                <c:pt idx="14">
                  <c:v>0.22665567990828214</c:v>
                </c:pt>
                <c:pt idx="15">
                  <c:v>0.24253014006961371</c:v>
                </c:pt>
                <c:pt idx="16">
                  <c:v>0.25833966904785738</c:v>
                </c:pt>
                <c:pt idx="17">
                  <c:v>0.27408003424981731</c:v>
                </c:pt>
                <c:pt idx="18">
                  <c:v>0.28974702159911303</c:v>
                </c:pt>
                <c:pt idx="19">
                  <c:v>0.30533643666438981</c:v>
                </c:pt>
                <c:pt idx="20">
                  <c:v>0.32084410578226891</c:v>
                </c:pt>
                <c:pt idx="21">
                  <c:v>0.33626587717473838</c:v>
                </c:pt>
                <c:pt idx="22">
                  <c:v>0.35159762206068457</c:v>
                </c:pt>
                <c:pt idx="23">
                  <c:v>0.36683523576126637</c:v>
                </c:pt>
                <c:pt idx="24">
                  <c:v>0.38197463879883753</c:v>
                </c:pt>
                <c:pt idx="25">
                  <c:v>0.39701177798912057</c:v>
                </c:pt>
                <c:pt idx="26">
                  <c:v>0.41194262752634325</c:v>
                </c:pt>
                <c:pt idx="27">
                  <c:v>0.4267631900610433</c:v>
                </c:pt>
                <c:pt idx="28">
                  <c:v>0.44146949777025607</c:v>
                </c:pt>
                <c:pt idx="29">
                  <c:v>0.45605761341979645</c:v>
                </c:pt>
                <c:pt idx="30">
                  <c:v>0.47052363141835135</c:v>
                </c:pt>
                <c:pt idx="31">
                  <c:v>0.48486367886310194</c:v>
                </c:pt>
                <c:pt idx="32">
                  <c:v>0.49907391657659206</c:v>
                </c:pt>
                <c:pt idx="33">
                  <c:v>0.51315054013457018</c:v>
                </c:pt>
                <c:pt idx="34">
                  <c:v>0.52708978088452418</c:v>
                </c:pt>
                <c:pt idx="35">
                  <c:v>0.54088790695464262</c:v>
                </c:pt>
                <c:pt idx="36">
                  <c:v>0.55454122425292562</c:v>
                </c:pt>
                <c:pt idx="37">
                  <c:v>0.5680460774561833</c:v>
                </c:pt>
                <c:pt idx="38">
                  <c:v>0.58139885098865407</c:v>
                </c:pt>
                <c:pt idx="39">
                  <c:v>0.59459596998998121</c:v>
                </c:pt>
                <c:pt idx="40">
                  <c:v>0.60763390127229056</c:v>
                </c:pt>
                <c:pt idx="41">
                  <c:v>0.62050915426610875</c:v>
                </c:pt>
                <c:pt idx="42">
                  <c:v>0.63321828195487506</c:v>
                </c:pt>
                <c:pt idx="43">
                  <c:v>0.64575788179778881</c:v>
                </c:pt>
                <c:pt idx="44">
                  <c:v>0.65812459664075385</c:v>
                </c:pt>
                <c:pt idx="45">
                  <c:v>0.67031511561516866</c:v>
                </c:pt>
                <c:pt idx="46">
                  <c:v>0.68232617502432602</c:v>
                </c:pt>
                <c:pt idx="47">
                  <c:v>0.69415455921718472</c:v>
                </c:pt>
                <c:pt idx="48">
                  <c:v>0.70579710144927521</c:v>
                </c:pt>
                <c:pt idx="49">
                  <c:v>0.71725068473051523</c:v>
                </c:pt>
                <c:pt idx="50">
                  <c:v>0.72851224265970282</c:v>
                </c:pt>
                <c:pt idx="51">
                  <c:v>0.73957876024546576</c:v>
                </c:pt>
                <c:pt idx="52">
                  <c:v>0.75044727471344852</c:v>
                </c:pt>
                <c:pt idx="53">
                  <c:v>0.76111487629951757</c:v>
                </c:pt>
                <c:pt idx="54">
                  <c:v>0.77157870902877657</c:v>
                </c:pt>
                <c:pt idx="55">
                  <c:v>0.78183597148017903</c:v>
                </c:pt>
                <c:pt idx="56">
                  <c:v>0.79188391753653731</c:v>
                </c:pt>
                <c:pt idx="57">
                  <c:v>0.80171985711972371</c:v>
                </c:pt>
                <c:pt idx="58">
                  <c:v>0.81134115691087072</c:v>
                </c:pt>
                <c:pt idx="59">
                  <c:v>0.82074524105537205</c:v>
                </c:pt>
                <c:pt idx="60">
                  <c:v>0.82992959185250359</c:v>
                </c:pt>
                <c:pt idx="61">
                  <c:v>0.83889175042947162</c:v>
                </c:pt>
                <c:pt idx="62">
                  <c:v>0.84762931739971181</c:v>
                </c:pt>
                <c:pt idx="63">
                  <c:v>0.85613995350526428</c:v>
                </c:pt>
                <c:pt idx="64">
                  <c:v>0.86442138024304893</c:v>
                </c:pt>
                <c:pt idx="65">
                  <c:v>0.85613995350526428</c:v>
                </c:pt>
                <c:pt idx="66">
                  <c:v>0.84762931739971159</c:v>
                </c:pt>
                <c:pt idx="67">
                  <c:v>0.83889175042947162</c:v>
                </c:pt>
                <c:pt idx="68">
                  <c:v>0.82992959185250359</c:v>
                </c:pt>
                <c:pt idx="69">
                  <c:v>0.82074524105537194</c:v>
                </c:pt>
                <c:pt idx="70">
                  <c:v>0.8113411569108705</c:v>
                </c:pt>
                <c:pt idx="71">
                  <c:v>0.80171985711972371</c:v>
                </c:pt>
                <c:pt idx="72">
                  <c:v>0.79188391753653709</c:v>
                </c:pt>
                <c:pt idx="73">
                  <c:v>0.78183597148017903</c:v>
                </c:pt>
                <c:pt idx="74">
                  <c:v>0.77157870902877645</c:v>
                </c:pt>
                <c:pt idx="75">
                  <c:v>0.76111487629951746</c:v>
                </c:pt>
                <c:pt idx="76">
                  <c:v>0.75044727471344841</c:v>
                </c:pt>
                <c:pt idx="77">
                  <c:v>0.73957876024546576</c:v>
                </c:pt>
                <c:pt idx="78">
                  <c:v>0.72851224265970271</c:v>
                </c:pt>
                <c:pt idx="79">
                  <c:v>0.71725068473051523</c:v>
                </c:pt>
                <c:pt idx="80">
                  <c:v>0.70579710144927499</c:v>
                </c:pt>
                <c:pt idx="81">
                  <c:v>0.69415455921718461</c:v>
                </c:pt>
                <c:pt idx="82">
                  <c:v>0.68232617502432602</c:v>
                </c:pt>
                <c:pt idx="83">
                  <c:v>0.67031511561516832</c:v>
                </c:pt>
                <c:pt idx="84">
                  <c:v>0.65812459664075373</c:v>
                </c:pt>
                <c:pt idx="85">
                  <c:v>0.6457578817977887</c:v>
                </c:pt>
                <c:pt idx="86">
                  <c:v>0.63321828195487495</c:v>
                </c:pt>
                <c:pt idx="87">
                  <c:v>0.62050915426610898</c:v>
                </c:pt>
                <c:pt idx="88">
                  <c:v>0.60763390127229044</c:v>
                </c:pt>
                <c:pt idx="89">
                  <c:v>0.5945959699899811</c:v>
                </c:pt>
                <c:pt idx="90">
                  <c:v>0.58139885098865385</c:v>
                </c:pt>
                <c:pt idx="91">
                  <c:v>0.56804607745618318</c:v>
                </c:pt>
                <c:pt idx="92">
                  <c:v>0.55454122425292562</c:v>
                </c:pt>
                <c:pt idx="93">
                  <c:v>0.54088790695464251</c:v>
                </c:pt>
                <c:pt idx="94">
                  <c:v>0.52708978088452396</c:v>
                </c:pt>
                <c:pt idx="95">
                  <c:v>0.51315054013456984</c:v>
                </c:pt>
                <c:pt idx="96">
                  <c:v>0.499073916576592</c:v>
                </c:pt>
                <c:pt idx="97">
                  <c:v>0.48486367886310194</c:v>
                </c:pt>
                <c:pt idx="98">
                  <c:v>0.4705236314183513</c:v>
                </c:pt>
                <c:pt idx="99">
                  <c:v>0.45605761341979617</c:v>
                </c:pt>
                <c:pt idx="100">
                  <c:v>0.44146949777025585</c:v>
                </c:pt>
                <c:pt idx="101">
                  <c:v>0.42676319006104313</c:v>
                </c:pt>
                <c:pt idx="102">
                  <c:v>0.41194262752634325</c:v>
                </c:pt>
                <c:pt idx="103">
                  <c:v>0.39701177798912041</c:v>
                </c:pt>
                <c:pt idx="104">
                  <c:v>0.38197463879883731</c:v>
                </c:pt>
                <c:pt idx="105">
                  <c:v>0.36683523576126614</c:v>
                </c:pt>
                <c:pt idx="106">
                  <c:v>0.3515976220606844</c:v>
                </c:pt>
                <c:pt idx="107">
                  <c:v>0.33626587717473833</c:v>
                </c:pt>
                <c:pt idx="108">
                  <c:v>0.32084410578226874</c:v>
                </c:pt>
                <c:pt idx="109">
                  <c:v>0.30533643666438981</c:v>
                </c:pt>
                <c:pt idx="110">
                  <c:v>0.28974702159911275</c:v>
                </c:pt>
                <c:pt idx="111">
                  <c:v>0.27408003424981708</c:v>
                </c:pt>
                <c:pt idx="112">
                  <c:v>0.25833966904785732</c:v>
                </c:pt>
                <c:pt idx="113">
                  <c:v>0.24253014006961357</c:v>
                </c:pt>
                <c:pt idx="114">
                  <c:v>0.22665567990828211</c:v>
                </c:pt>
                <c:pt idx="115">
                  <c:v>0.21072053854070574</c:v>
                </c:pt>
                <c:pt idx="116">
                  <c:v>0.19472898218955517</c:v>
                </c:pt>
                <c:pt idx="117">
                  <c:v>0.178685292181155</c:v>
                </c:pt>
                <c:pt idx="118">
                  <c:v>0.16259376379927074</c:v>
                </c:pt>
                <c:pt idx="119">
                  <c:v>0.14645870513515793</c:v>
                </c:pt>
                <c:pt idx="120">
                  <c:v>0.13028443593418057</c:v>
                </c:pt>
                <c:pt idx="121">
                  <c:v>0.11407528643931136</c:v>
                </c:pt>
                <c:pt idx="122">
                  <c:v>9.7835596231822405E-2</c:v>
                </c:pt>
                <c:pt idx="123">
                  <c:v>8.1569713069471694E-2</c:v>
                </c:pt>
                <c:pt idx="124">
                  <c:v>6.5281991722504915E-2</c:v>
                </c:pt>
                <c:pt idx="125">
                  <c:v>4.8976792807778259E-2</c:v>
                </c:pt>
                <c:pt idx="126">
                  <c:v>3.2658481621315169E-2</c:v>
                </c:pt>
                <c:pt idx="127">
                  <c:v>1.6331426969611356E-2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-1.2228792755580108E-16</c:v>
                </c:pt>
                <c:pt idx="193">
                  <c:v>1.6331426969611679E-2</c:v>
                </c:pt>
                <c:pt idx="194">
                  <c:v>3.2658481621315051E-2</c:v>
                </c:pt>
                <c:pt idx="195">
                  <c:v>4.8976792807778127E-2</c:v>
                </c:pt>
                <c:pt idx="196">
                  <c:v>6.528199172250479E-2</c:v>
                </c:pt>
                <c:pt idx="197">
                  <c:v>8.1569713069471139E-2</c:v>
                </c:pt>
                <c:pt idx="198">
                  <c:v>9.7835596231822489E-2</c:v>
                </c:pt>
                <c:pt idx="199">
                  <c:v>0.11407528643931168</c:v>
                </c:pt>
                <c:pt idx="200">
                  <c:v>0.13028443593418071</c:v>
                </c:pt>
                <c:pt idx="201">
                  <c:v>0.14645870513515782</c:v>
                </c:pt>
                <c:pt idx="202">
                  <c:v>0.16259376379927085</c:v>
                </c:pt>
                <c:pt idx="203">
                  <c:v>0.17868529218115511</c:v>
                </c:pt>
                <c:pt idx="204">
                  <c:v>0.19472898218955506</c:v>
                </c:pt>
                <c:pt idx="205">
                  <c:v>0.21072053854070583</c:v>
                </c:pt>
                <c:pt idx="206">
                  <c:v>0.22665567990828198</c:v>
                </c:pt>
                <c:pt idx="207">
                  <c:v>0.24253014006961324</c:v>
                </c:pt>
                <c:pt idx="208">
                  <c:v>0.25833966904785738</c:v>
                </c:pt>
                <c:pt idx="209">
                  <c:v>0.27408003424981736</c:v>
                </c:pt>
                <c:pt idx="210">
                  <c:v>0.28974702159911325</c:v>
                </c:pt>
                <c:pt idx="211">
                  <c:v>0.30533643666438964</c:v>
                </c:pt>
                <c:pt idx="212">
                  <c:v>0.32084410578226885</c:v>
                </c:pt>
                <c:pt idx="213">
                  <c:v>0.33626587717473844</c:v>
                </c:pt>
                <c:pt idx="214">
                  <c:v>0.35159762206068423</c:v>
                </c:pt>
                <c:pt idx="215">
                  <c:v>0.3668352357612662</c:v>
                </c:pt>
                <c:pt idx="216">
                  <c:v>0.38197463879883742</c:v>
                </c:pt>
                <c:pt idx="217">
                  <c:v>0.39701177798912013</c:v>
                </c:pt>
                <c:pt idx="218">
                  <c:v>0.41194262752634286</c:v>
                </c:pt>
                <c:pt idx="219">
                  <c:v>0.42676319006104346</c:v>
                </c:pt>
                <c:pt idx="220">
                  <c:v>0.44146949777025624</c:v>
                </c:pt>
                <c:pt idx="221">
                  <c:v>0.45605761341979628</c:v>
                </c:pt>
                <c:pt idx="222">
                  <c:v>0.47052363141835146</c:v>
                </c:pt>
                <c:pt idx="223">
                  <c:v>0.48486367886310205</c:v>
                </c:pt>
                <c:pt idx="224">
                  <c:v>0.49907391657659189</c:v>
                </c:pt>
                <c:pt idx="225">
                  <c:v>0.51315054013456984</c:v>
                </c:pt>
                <c:pt idx="226">
                  <c:v>0.52708978088452407</c:v>
                </c:pt>
                <c:pt idx="227">
                  <c:v>0.54088790695464217</c:v>
                </c:pt>
                <c:pt idx="228">
                  <c:v>0.5545412242529254</c:v>
                </c:pt>
                <c:pt idx="229">
                  <c:v>0.56804607745618318</c:v>
                </c:pt>
                <c:pt idx="230">
                  <c:v>0.58139885098865429</c:v>
                </c:pt>
                <c:pt idx="231">
                  <c:v>0.59459596998998121</c:v>
                </c:pt>
                <c:pt idx="232">
                  <c:v>0.60763390127229056</c:v>
                </c:pt>
                <c:pt idx="233">
                  <c:v>0.62050915426610909</c:v>
                </c:pt>
                <c:pt idx="234">
                  <c:v>0.63321828195487484</c:v>
                </c:pt>
                <c:pt idx="235">
                  <c:v>0.64575788179778881</c:v>
                </c:pt>
                <c:pt idx="236">
                  <c:v>0.65812459664075385</c:v>
                </c:pt>
                <c:pt idx="237">
                  <c:v>0.67031511561516832</c:v>
                </c:pt>
                <c:pt idx="238">
                  <c:v>0.68232617502432591</c:v>
                </c:pt>
                <c:pt idx="239">
                  <c:v>0.6941545592171845</c:v>
                </c:pt>
                <c:pt idx="240">
                  <c:v>0.70579710144927488</c:v>
                </c:pt>
                <c:pt idx="241">
                  <c:v>0.71725068473051523</c:v>
                </c:pt>
                <c:pt idx="242">
                  <c:v>0.72851224265970282</c:v>
                </c:pt>
                <c:pt idx="243">
                  <c:v>0.73957876024546598</c:v>
                </c:pt>
                <c:pt idx="244">
                  <c:v>0.75044727471344841</c:v>
                </c:pt>
                <c:pt idx="245">
                  <c:v>0.76111487629951757</c:v>
                </c:pt>
                <c:pt idx="246">
                  <c:v>0.77157870902877623</c:v>
                </c:pt>
                <c:pt idx="247">
                  <c:v>0.78183597148017903</c:v>
                </c:pt>
                <c:pt idx="248">
                  <c:v>0.79188391753653709</c:v>
                </c:pt>
                <c:pt idx="249">
                  <c:v>0.80171985711972338</c:v>
                </c:pt>
                <c:pt idx="250">
                  <c:v>0.8113411569108705</c:v>
                </c:pt>
                <c:pt idx="251">
                  <c:v>0.82074524105537228</c:v>
                </c:pt>
                <c:pt idx="252">
                  <c:v>0.82992959185250381</c:v>
                </c:pt>
                <c:pt idx="253">
                  <c:v>0.83889175042947139</c:v>
                </c:pt>
                <c:pt idx="254">
                  <c:v>0.84762931739971192</c:v>
                </c:pt>
                <c:pt idx="255">
                  <c:v>0.85613995350526428</c:v>
                </c:pt>
                <c:pt idx="256">
                  <c:v>0.86442138024304893</c:v>
                </c:pt>
                <c:pt idx="257">
                  <c:v>0.85613995350526406</c:v>
                </c:pt>
                <c:pt idx="258">
                  <c:v>0.84762931739971181</c:v>
                </c:pt>
                <c:pt idx="259">
                  <c:v>0.83889175042947173</c:v>
                </c:pt>
                <c:pt idx="260">
                  <c:v>0.82992959185250359</c:v>
                </c:pt>
                <c:pt idx="261">
                  <c:v>0.82074524105537205</c:v>
                </c:pt>
                <c:pt idx="262">
                  <c:v>0.81134115691087039</c:v>
                </c:pt>
                <c:pt idx="263">
                  <c:v>0.80171985711972382</c:v>
                </c:pt>
                <c:pt idx="264">
                  <c:v>0.79188391753653697</c:v>
                </c:pt>
                <c:pt idx="265">
                  <c:v>0.78183597148017892</c:v>
                </c:pt>
                <c:pt idx="266">
                  <c:v>0.77157870902877668</c:v>
                </c:pt>
                <c:pt idx="267">
                  <c:v>0.76111487629951735</c:v>
                </c:pt>
                <c:pt idx="268">
                  <c:v>0.75044727471344852</c:v>
                </c:pt>
                <c:pt idx="269">
                  <c:v>0.73957876024546609</c:v>
                </c:pt>
                <c:pt idx="270">
                  <c:v>0.72851224265970271</c:v>
                </c:pt>
                <c:pt idx="271">
                  <c:v>0.71725068473051545</c:v>
                </c:pt>
                <c:pt idx="272">
                  <c:v>0.70579710144927499</c:v>
                </c:pt>
                <c:pt idx="273">
                  <c:v>0.69415455921718472</c:v>
                </c:pt>
                <c:pt idx="274">
                  <c:v>0.68232617502432569</c:v>
                </c:pt>
                <c:pt idx="275">
                  <c:v>0.67031511561516832</c:v>
                </c:pt>
                <c:pt idx="276">
                  <c:v>0.65812459664075396</c:v>
                </c:pt>
                <c:pt idx="277">
                  <c:v>0.64575788179778859</c:v>
                </c:pt>
                <c:pt idx="278">
                  <c:v>0.63321828195487506</c:v>
                </c:pt>
                <c:pt idx="279">
                  <c:v>0.62050915426610909</c:v>
                </c:pt>
                <c:pt idx="280">
                  <c:v>0.60763390127229033</c:v>
                </c:pt>
                <c:pt idx="281">
                  <c:v>0.59459596998998143</c:v>
                </c:pt>
                <c:pt idx="282">
                  <c:v>0.58139885098865451</c:v>
                </c:pt>
                <c:pt idx="283">
                  <c:v>0.5680460774561833</c:v>
                </c:pt>
                <c:pt idx="284">
                  <c:v>0.55454122425292507</c:v>
                </c:pt>
                <c:pt idx="285">
                  <c:v>0.54088790695464239</c:v>
                </c:pt>
                <c:pt idx="286">
                  <c:v>0.52708978088452429</c:v>
                </c:pt>
                <c:pt idx="287">
                  <c:v>0.51315054013456984</c:v>
                </c:pt>
                <c:pt idx="288">
                  <c:v>0.49907391657659206</c:v>
                </c:pt>
                <c:pt idx="289">
                  <c:v>0.48486367886310222</c:v>
                </c:pt>
                <c:pt idx="290">
                  <c:v>0.47052363141835118</c:v>
                </c:pt>
                <c:pt idx="291">
                  <c:v>0.45605761341979656</c:v>
                </c:pt>
                <c:pt idx="292">
                  <c:v>0.44146949777025651</c:v>
                </c:pt>
                <c:pt idx="293">
                  <c:v>0.4267631900610433</c:v>
                </c:pt>
                <c:pt idx="294">
                  <c:v>0.4119426275263427</c:v>
                </c:pt>
                <c:pt idx="295">
                  <c:v>0.39701177798912041</c:v>
                </c:pt>
                <c:pt idx="296">
                  <c:v>0.38197463879883764</c:v>
                </c:pt>
                <c:pt idx="297">
                  <c:v>0.36683523576126603</c:v>
                </c:pt>
                <c:pt idx="298">
                  <c:v>0.35159762206068446</c:v>
                </c:pt>
                <c:pt idx="299">
                  <c:v>0.33626587717473866</c:v>
                </c:pt>
                <c:pt idx="300">
                  <c:v>0.32084410578226863</c:v>
                </c:pt>
                <c:pt idx="301">
                  <c:v>0.30533643666438998</c:v>
                </c:pt>
                <c:pt idx="302">
                  <c:v>0.28974702159911347</c:v>
                </c:pt>
                <c:pt idx="303">
                  <c:v>0.27408003424981719</c:v>
                </c:pt>
                <c:pt idx="304">
                  <c:v>0.2583396690478576</c:v>
                </c:pt>
                <c:pt idx="305">
                  <c:v>0.24253014006961349</c:v>
                </c:pt>
                <c:pt idx="306">
                  <c:v>0.22665567990828223</c:v>
                </c:pt>
                <c:pt idx="307">
                  <c:v>0.21072053854070566</c:v>
                </c:pt>
                <c:pt idx="308">
                  <c:v>0.19472898218955528</c:v>
                </c:pt>
                <c:pt idx="309">
                  <c:v>0.17868529218115534</c:v>
                </c:pt>
                <c:pt idx="310">
                  <c:v>0.16259376379927065</c:v>
                </c:pt>
                <c:pt idx="311">
                  <c:v>0.14645870513515805</c:v>
                </c:pt>
                <c:pt idx="312">
                  <c:v>0.13028443593418093</c:v>
                </c:pt>
                <c:pt idx="313">
                  <c:v>0.11407528643931149</c:v>
                </c:pt>
                <c:pt idx="314">
                  <c:v>9.7835596231822725E-2</c:v>
                </c:pt>
                <c:pt idx="315">
                  <c:v>8.1569713069471361E-2</c:v>
                </c:pt>
                <c:pt idx="316">
                  <c:v>6.5281991722505039E-2</c:v>
                </c:pt>
                <c:pt idx="317">
                  <c:v>4.8976792807777926E-2</c:v>
                </c:pt>
                <c:pt idx="318">
                  <c:v>3.2658481621315294E-2</c:v>
                </c:pt>
                <c:pt idx="319">
                  <c:v>1.6331426969611922E-2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</c:ser>
        <c:ser>
          <c:idx val="3"/>
          <c:order val="2"/>
          <c:tx>
            <c:strRef>
              <c:f>Tabelle1!$J$11</c:f>
              <c:strCache>
                <c:ptCount val="1"/>
                <c:pt idx="0">
                  <c:v>011</c:v>
                </c:pt>
              </c:strCache>
            </c:strRef>
          </c:tx>
          <c:val>
            <c:numRef>
              <c:f>Tabelle1!$J$12:$J$395</c:f>
              <c:numCache>
                <c:formatCode>General</c:formatCode>
                <c:ptCount val="384"/>
                <c:pt idx="0">
                  <c:v>0.86442138024304893</c:v>
                </c:pt>
                <c:pt idx="1">
                  <c:v>0.85613995350526428</c:v>
                </c:pt>
                <c:pt idx="2">
                  <c:v>0.84762931739971181</c:v>
                </c:pt>
                <c:pt idx="3">
                  <c:v>0.83889175042947173</c:v>
                </c:pt>
                <c:pt idx="4">
                  <c:v>0.82992959185250392</c:v>
                </c:pt>
                <c:pt idx="5">
                  <c:v>0.82074524105537205</c:v>
                </c:pt>
                <c:pt idx="6">
                  <c:v>0.81134115691087072</c:v>
                </c:pt>
                <c:pt idx="7">
                  <c:v>0.80171985711972382</c:v>
                </c:pt>
                <c:pt idx="8">
                  <c:v>0.79188391753653742</c:v>
                </c:pt>
                <c:pt idx="9">
                  <c:v>0.78183597148017914</c:v>
                </c:pt>
                <c:pt idx="10">
                  <c:v>0.77157870902877668</c:v>
                </c:pt>
                <c:pt idx="11">
                  <c:v>0.76111487629951768</c:v>
                </c:pt>
                <c:pt idx="12">
                  <c:v>0.75044727471344885</c:v>
                </c:pt>
                <c:pt idx="13">
                  <c:v>0.73957876024546609</c:v>
                </c:pt>
                <c:pt idx="14">
                  <c:v>0.72851224265970305</c:v>
                </c:pt>
                <c:pt idx="15">
                  <c:v>0.71725068473051545</c:v>
                </c:pt>
                <c:pt idx="16">
                  <c:v>0.70579710144927532</c:v>
                </c:pt>
                <c:pt idx="17">
                  <c:v>0.69415455921718505</c:v>
                </c:pt>
                <c:pt idx="18">
                  <c:v>0.68232617502432635</c:v>
                </c:pt>
                <c:pt idx="19">
                  <c:v>0.67031511561516866</c:v>
                </c:pt>
                <c:pt idx="20">
                  <c:v>0.65812459664075396</c:v>
                </c:pt>
                <c:pt idx="21">
                  <c:v>0.64575788179778881</c:v>
                </c:pt>
                <c:pt idx="22">
                  <c:v>0.63321828195487539</c:v>
                </c:pt>
                <c:pt idx="23">
                  <c:v>0.62050915426610909</c:v>
                </c:pt>
                <c:pt idx="24">
                  <c:v>0.60763390127229078</c:v>
                </c:pt>
                <c:pt idx="25">
                  <c:v>0.59459596998998143</c:v>
                </c:pt>
                <c:pt idx="26">
                  <c:v>0.58139885098865407</c:v>
                </c:pt>
                <c:pt idx="27">
                  <c:v>0.56804607745618363</c:v>
                </c:pt>
                <c:pt idx="28">
                  <c:v>0.55454122425292585</c:v>
                </c:pt>
                <c:pt idx="29">
                  <c:v>0.54088790695464284</c:v>
                </c:pt>
                <c:pt idx="30">
                  <c:v>0.52708978088452429</c:v>
                </c:pt>
                <c:pt idx="31">
                  <c:v>0.51315054013457018</c:v>
                </c:pt>
                <c:pt idx="32">
                  <c:v>0.4990739165765925</c:v>
                </c:pt>
                <c:pt idx="33">
                  <c:v>0.48486367886310222</c:v>
                </c:pt>
                <c:pt idx="34">
                  <c:v>0.47052363141835163</c:v>
                </c:pt>
                <c:pt idx="35">
                  <c:v>0.45605761341979656</c:v>
                </c:pt>
                <c:pt idx="36">
                  <c:v>0.44146949777025618</c:v>
                </c:pt>
                <c:pt idx="37">
                  <c:v>0.42676319006104363</c:v>
                </c:pt>
                <c:pt idx="38">
                  <c:v>0.41194262752634347</c:v>
                </c:pt>
                <c:pt idx="39">
                  <c:v>0.39701177798912074</c:v>
                </c:pt>
                <c:pt idx="40">
                  <c:v>0.38197463879883764</c:v>
                </c:pt>
                <c:pt idx="41">
                  <c:v>0.36683523576126686</c:v>
                </c:pt>
                <c:pt idx="42">
                  <c:v>0.35159762206068496</c:v>
                </c:pt>
                <c:pt idx="43">
                  <c:v>0.33626587717473866</c:v>
                </c:pt>
                <c:pt idx="44">
                  <c:v>0.32084410578226907</c:v>
                </c:pt>
                <c:pt idx="45">
                  <c:v>0.30533643666438998</c:v>
                </c:pt>
                <c:pt idx="46">
                  <c:v>0.28974702159911347</c:v>
                </c:pt>
                <c:pt idx="47">
                  <c:v>0.27408003424981758</c:v>
                </c:pt>
                <c:pt idx="48">
                  <c:v>0.2583396690478576</c:v>
                </c:pt>
                <c:pt idx="49">
                  <c:v>0.24253014006961393</c:v>
                </c:pt>
                <c:pt idx="50">
                  <c:v>0.22665567990828223</c:v>
                </c:pt>
                <c:pt idx="51">
                  <c:v>0.21072053854070652</c:v>
                </c:pt>
                <c:pt idx="52">
                  <c:v>0.19472898218955573</c:v>
                </c:pt>
                <c:pt idx="53">
                  <c:v>0.17868529218115534</c:v>
                </c:pt>
                <c:pt idx="54">
                  <c:v>0.1625937637992711</c:v>
                </c:pt>
                <c:pt idx="55">
                  <c:v>0.14645870513515805</c:v>
                </c:pt>
                <c:pt idx="56">
                  <c:v>0.13028443593418093</c:v>
                </c:pt>
                <c:pt idx="57">
                  <c:v>0.11407528643931193</c:v>
                </c:pt>
                <c:pt idx="58">
                  <c:v>9.7835596231822725E-2</c:v>
                </c:pt>
                <c:pt idx="59">
                  <c:v>8.1569713069471805E-2</c:v>
                </c:pt>
                <c:pt idx="60">
                  <c:v>6.5281991722505484E-2</c:v>
                </c:pt>
                <c:pt idx="61">
                  <c:v>4.8976792807778814E-2</c:v>
                </c:pt>
                <c:pt idx="62">
                  <c:v>3.2658481621315738E-2</c:v>
                </c:pt>
                <c:pt idx="63">
                  <c:v>1.6331426969611922E-2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1.6331426969611797E-2</c:v>
                </c:pt>
                <c:pt idx="130">
                  <c:v>3.2658481621315613E-2</c:v>
                </c:pt>
                <c:pt idx="131">
                  <c:v>4.8976792807778696E-2</c:v>
                </c:pt>
                <c:pt idx="132">
                  <c:v>6.5281991722505359E-2</c:v>
                </c:pt>
                <c:pt idx="133">
                  <c:v>8.1569713069471694E-2</c:v>
                </c:pt>
                <c:pt idx="134">
                  <c:v>9.7835596231822627E-2</c:v>
                </c:pt>
                <c:pt idx="135">
                  <c:v>0.11407528643931182</c:v>
                </c:pt>
                <c:pt idx="136">
                  <c:v>0.13028443593418082</c:v>
                </c:pt>
                <c:pt idx="137">
                  <c:v>0.14645870513515838</c:v>
                </c:pt>
                <c:pt idx="138">
                  <c:v>0.16259376379927096</c:v>
                </c:pt>
                <c:pt idx="139">
                  <c:v>0.17868529218115523</c:v>
                </c:pt>
                <c:pt idx="140">
                  <c:v>0.19472898218955559</c:v>
                </c:pt>
                <c:pt idx="141">
                  <c:v>0.21072053854070597</c:v>
                </c:pt>
                <c:pt idx="142">
                  <c:v>0.22665567990828253</c:v>
                </c:pt>
                <c:pt idx="143">
                  <c:v>0.24253014006961379</c:v>
                </c:pt>
                <c:pt idx="144">
                  <c:v>0.25833966904785755</c:v>
                </c:pt>
                <c:pt idx="145">
                  <c:v>0.27408003424981753</c:v>
                </c:pt>
                <c:pt idx="146">
                  <c:v>0.28974702159911297</c:v>
                </c:pt>
                <c:pt idx="147">
                  <c:v>0.3053364366643902</c:v>
                </c:pt>
                <c:pt idx="148">
                  <c:v>0.32084410578226896</c:v>
                </c:pt>
                <c:pt idx="149">
                  <c:v>0.33626587717473855</c:v>
                </c:pt>
                <c:pt idx="150">
                  <c:v>0.35159762206068479</c:v>
                </c:pt>
                <c:pt idx="151">
                  <c:v>0.36683523576126631</c:v>
                </c:pt>
                <c:pt idx="152">
                  <c:v>0.38197463879883753</c:v>
                </c:pt>
                <c:pt idx="153">
                  <c:v>0.39701177798912068</c:v>
                </c:pt>
                <c:pt idx="154">
                  <c:v>0.41194262752634342</c:v>
                </c:pt>
                <c:pt idx="155">
                  <c:v>0.42676319006104357</c:v>
                </c:pt>
                <c:pt idx="156">
                  <c:v>0.44146949777025601</c:v>
                </c:pt>
                <c:pt idx="157">
                  <c:v>0.45605761341979645</c:v>
                </c:pt>
                <c:pt idx="158">
                  <c:v>0.47052363141835152</c:v>
                </c:pt>
                <c:pt idx="159">
                  <c:v>0.48486367886310211</c:v>
                </c:pt>
                <c:pt idx="160">
                  <c:v>0.49907391657659239</c:v>
                </c:pt>
                <c:pt idx="161">
                  <c:v>0.51315054013456995</c:v>
                </c:pt>
                <c:pt idx="162">
                  <c:v>0.52708978088452418</c:v>
                </c:pt>
                <c:pt idx="163">
                  <c:v>0.54088790695464273</c:v>
                </c:pt>
                <c:pt idx="164">
                  <c:v>0.55454122425292551</c:v>
                </c:pt>
                <c:pt idx="165">
                  <c:v>0.56804607745618318</c:v>
                </c:pt>
                <c:pt idx="166">
                  <c:v>0.58139885098865429</c:v>
                </c:pt>
                <c:pt idx="167">
                  <c:v>0.59459596998998165</c:v>
                </c:pt>
                <c:pt idx="168">
                  <c:v>0.60763390127229067</c:v>
                </c:pt>
                <c:pt idx="169">
                  <c:v>0.62050915426610909</c:v>
                </c:pt>
                <c:pt idx="170">
                  <c:v>0.63321828195487528</c:v>
                </c:pt>
                <c:pt idx="171">
                  <c:v>0.64575788179778881</c:v>
                </c:pt>
                <c:pt idx="172">
                  <c:v>0.65812459664075396</c:v>
                </c:pt>
                <c:pt idx="173">
                  <c:v>0.67031511561516866</c:v>
                </c:pt>
                <c:pt idx="174">
                  <c:v>0.68232617502432591</c:v>
                </c:pt>
                <c:pt idx="175">
                  <c:v>0.69415455921718461</c:v>
                </c:pt>
                <c:pt idx="176">
                  <c:v>0.70579710144927521</c:v>
                </c:pt>
                <c:pt idx="177">
                  <c:v>0.71725068473051568</c:v>
                </c:pt>
                <c:pt idx="178">
                  <c:v>0.72851224265970282</c:v>
                </c:pt>
                <c:pt idx="179">
                  <c:v>0.73957876024546598</c:v>
                </c:pt>
                <c:pt idx="180">
                  <c:v>0.75044727471344874</c:v>
                </c:pt>
                <c:pt idx="181">
                  <c:v>0.76111487629951757</c:v>
                </c:pt>
                <c:pt idx="182">
                  <c:v>0.77157870902877657</c:v>
                </c:pt>
                <c:pt idx="183">
                  <c:v>0.78183597148017914</c:v>
                </c:pt>
                <c:pt idx="184">
                  <c:v>0.79188391753653709</c:v>
                </c:pt>
                <c:pt idx="185">
                  <c:v>0.80171985711972371</c:v>
                </c:pt>
                <c:pt idx="186">
                  <c:v>0.81134115691087072</c:v>
                </c:pt>
                <c:pt idx="187">
                  <c:v>0.8207452410553725</c:v>
                </c:pt>
                <c:pt idx="188">
                  <c:v>0.82992959185250392</c:v>
                </c:pt>
                <c:pt idx="189">
                  <c:v>0.83889175042947173</c:v>
                </c:pt>
                <c:pt idx="190">
                  <c:v>0.84762931739971192</c:v>
                </c:pt>
                <c:pt idx="191">
                  <c:v>0.85613995350526428</c:v>
                </c:pt>
                <c:pt idx="192">
                  <c:v>0.86442138024304926</c:v>
                </c:pt>
                <c:pt idx="193">
                  <c:v>0.85613995350526439</c:v>
                </c:pt>
                <c:pt idx="194">
                  <c:v>0.84762931739971215</c:v>
                </c:pt>
                <c:pt idx="195">
                  <c:v>0.83889175042947217</c:v>
                </c:pt>
                <c:pt idx="196">
                  <c:v>0.82992959185250392</c:v>
                </c:pt>
                <c:pt idx="197">
                  <c:v>0.8207452410553725</c:v>
                </c:pt>
                <c:pt idx="198">
                  <c:v>0.81134115691087072</c:v>
                </c:pt>
                <c:pt idx="199">
                  <c:v>0.80171985711972416</c:v>
                </c:pt>
                <c:pt idx="200">
                  <c:v>0.79188391753653731</c:v>
                </c:pt>
                <c:pt idx="201">
                  <c:v>0.78183597148017925</c:v>
                </c:pt>
                <c:pt idx="202">
                  <c:v>0.77157870902877701</c:v>
                </c:pt>
                <c:pt idx="203">
                  <c:v>0.7611148762995178</c:v>
                </c:pt>
                <c:pt idx="204">
                  <c:v>0.75044727471344896</c:v>
                </c:pt>
                <c:pt idx="205">
                  <c:v>0.73957876024546654</c:v>
                </c:pt>
                <c:pt idx="206">
                  <c:v>0.72851224265970316</c:v>
                </c:pt>
                <c:pt idx="207">
                  <c:v>0.71725068473051579</c:v>
                </c:pt>
                <c:pt idx="208">
                  <c:v>0.70579710144927543</c:v>
                </c:pt>
                <c:pt idx="209">
                  <c:v>0.69415455921718505</c:v>
                </c:pt>
                <c:pt idx="210">
                  <c:v>0.68232617502432624</c:v>
                </c:pt>
                <c:pt idx="211">
                  <c:v>0.67031511561516877</c:v>
                </c:pt>
                <c:pt idx="212">
                  <c:v>0.6581245966407544</c:v>
                </c:pt>
                <c:pt idx="213">
                  <c:v>0.64575788179778904</c:v>
                </c:pt>
                <c:pt idx="214">
                  <c:v>0.63321828195487551</c:v>
                </c:pt>
                <c:pt idx="215">
                  <c:v>0.62050915426610953</c:v>
                </c:pt>
                <c:pt idx="216">
                  <c:v>0.60763390127229078</c:v>
                </c:pt>
                <c:pt idx="217">
                  <c:v>0.59459596998998188</c:v>
                </c:pt>
                <c:pt idx="218">
                  <c:v>0.58139885098865496</c:v>
                </c:pt>
                <c:pt idx="219">
                  <c:v>0.56804607745618385</c:v>
                </c:pt>
                <c:pt idx="220">
                  <c:v>0.55454122425292562</c:v>
                </c:pt>
                <c:pt idx="221">
                  <c:v>0.54088790695464295</c:v>
                </c:pt>
                <c:pt idx="222">
                  <c:v>0.52708978088452474</c:v>
                </c:pt>
                <c:pt idx="223">
                  <c:v>0.51315054013457029</c:v>
                </c:pt>
                <c:pt idx="224">
                  <c:v>0.49907391657659261</c:v>
                </c:pt>
                <c:pt idx="225">
                  <c:v>0.48486367886310272</c:v>
                </c:pt>
                <c:pt idx="226">
                  <c:v>0.47052363141835168</c:v>
                </c:pt>
                <c:pt idx="227">
                  <c:v>0.45605761341979706</c:v>
                </c:pt>
                <c:pt idx="228">
                  <c:v>0.44146949777025707</c:v>
                </c:pt>
                <c:pt idx="229">
                  <c:v>0.42676319006104374</c:v>
                </c:pt>
                <c:pt idx="230">
                  <c:v>0.41194262752634325</c:v>
                </c:pt>
                <c:pt idx="231">
                  <c:v>0.39701177798912096</c:v>
                </c:pt>
                <c:pt idx="232">
                  <c:v>0.38197463879883814</c:v>
                </c:pt>
                <c:pt idx="233">
                  <c:v>0.36683523576126659</c:v>
                </c:pt>
                <c:pt idx="234">
                  <c:v>0.35159762206068501</c:v>
                </c:pt>
                <c:pt idx="235">
                  <c:v>0.33626587717473916</c:v>
                </c:pt>
                <c:pt idx="236">
                  <c:v>0.32084410578226918</c:v>
                </c:pt>
                <c:pt idx="237">
                  <c:v>0.30533643666439042</c:v>
                </c:pt>
                <c:pt idx="238">
                  <c:v>0.28974702159911403</c:v>
                </c:pt>
                <c:pt idx="239">
                  <c:v>0.27408003424981775</c:v>
                </c:pt>
                <c:pt idx="240">
                  <c:v>0.25833966904785821</c:v>
                </c:pt>
                <c:pt idx="241">
                  <c:v>0.24253014006961401</c:v>
                </c:pt>
                <c:pt idx="242">
                  <c:v>0.22665567990828275</c:v>
                </c:pt>
                <c:pt idx="243">
                  <c:v>0.21072053854070621</c:v>
                </c:pt>
                <c:pt idx="244">
                  <c:v>0.19472898218955587</c:v>
                </c:pt>
                <c:pt idx="245">
                  <c:v>0.17868529218115592</c:v>
                </c:pt>
                <c:pt idx="246">
                  <c:v>0.16259376379927121</c:v>
                </c:pt>
                <c:pt idx="247">
                  <c:v>0.14645870513515774</c:v>
                </c:pt>
                <c:pt idx="248">
                  <c:v>0.13028443593418149</c:v>
                </c:pt>
                <c:pt idx="249">
                  <c:v>0.11407528643931206</c:v>
                </c:pt>
                <c:pt idx="250">
                  <c:v>9.7835596231822419E-2</c:v>
                </c:pt>
                <c:pt idx="251">
                  <c:v>8.1569713069471042E-2</c:v>
                </c:pt>
                <c:pt idx="252">
                  <c:v>6.5281991722505595E-2</c:v>
                </c:pt>
                <c:pt idx="253">
                  <c:v>4.8976792807778495E-2</c:v>
                </c:pt>
                <c:pt idx="254">
                  <c:v>3.2658481621314975E-2</c:v>
                </c:pt>
                <c:pt idx="255">
                  <c:v>1.6331426969612487E-2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3.2097875498274867E-16</c:v>
                </c:pt>
                <c:pt idx="321">
                  <c:v>1.6331426969611679E-2</c:v>
                </c:pt>
                <c:pt idx="322">
                  <c:v>3.2658481621315051E-2</c:v>
                </c:pt>
                <c:pt idx="323">
                  <c:v>4.8976792807778571E-2</c:v>
                </c:pt>
                <c:pt idx="324">
                  <c:v>6.528199172250479E-2</c:v>
                </c:pt>
                <c:pt idx="325">
                  <c:v>8.1569713069471139E-2</c:v>
                </c:pt>
                <c:pt idx="326">
                  <c:v>9.7835596231822489E-2</c:v>
                </c:pt>
                <c:pt idx="327">
                  <c:v>0.11407528643931213</c:v>
                </c:pt>
                <c:pt idx="328">
                  <c:v>0.13028443593417982</c:v>
                </c:pt>
                <c:pt idx="329">
                  <c:v>0.14645870513515782</c:v>
                </c:pt>
                <c:pt idx="330">
                  <c:v>0.1625937637992704</c:v>
                </c:pt>
                <c:pt idx="331">
                  <c:v>0.17868529218115511</c:v>
                </c:pt>
                <c:pt idx="332">
                  <c:v>0.19472898218955592</c:v>
                </c:pt>
                <c:pt idx="333">
                  <c:v>0.21072053854070627</c:v>
                </c:pt>
                <c:pt idx="334">
                  <c:v>0.22665567990828284</c:v>
                </c:pt>
                <c:pt idx="335">
                  <c:v>0.24253014006961324</c:v>
                </c:pt>
                <c:pt idx="336">
                  <c:v>0.25833966904785738</c:v>
                </c:pt>
                <c:pt idx="337">
                  <c:v>0.27408003424981697</c:v>
                </c:pt>
                <c:pt idx="338">
                  <c:v>0.28974702159911325</c:v>
                </c:pt>
                <c:pt idx="339">
                  <c:v>0.30533643666438964</c:v>
                </c:pt>
                <c:pt idx="340">
                  <c:v>0.32084410578226924</c:v>
                </c:pt>
                <c:pt idx="341">
                  <c:v>0.33626587717473755</c:v>
                </c:pt>
                <c:pt idx="342">
                  <c:v>0.35159762206068423</c:v>
                </c:pt>
                <c:pt idx="343">
                  <c:v>0.36683523576126664</c:v>
                </c:pt>
                <c:pt idx="344">
                  <c:v>0.38197463879883742</c:v>
                </c:pt>
                <c:pt idx="345">
                  <c:v>0.39701177798912096</c:v>
                </c:pt>
                <c:pt idx="346">
                  <c:v>0.41194262752634331</c:v>
                </c:pt>
                <c:pt idx="347">
                  <c:v>0.42676319006104391</c:v>
                </c:pt>
                <c:pt idx="348">
                  <c:v>0.44146949777025557</c:v>
                </c:pt>
                <c:pt idx="349">
                  <c:v>0.45605761341979628</c:v>
                </c:pt>
                <c:pt idx="350">
                  <c:v>0.47052363141835102</c:v>
                </c:pt>
                <c:pt idx="351">
                  <c:v>0.48486367886310205</c:v>
                </c:pt>
                <c:pt idx="352">
                  <c:v>0.49907391657659189</c:v>
                </c:pt>
                <c:pt idx="353">
                  <c:v>0.51315054013457029</c:v>
                </c:pt>
                <c:pt idx="354">
                  <c:v>0.52708978088452474</c:v>
                </c:pt>
                <c:pt idx="355">
                  <c:v>0.54088790695464217</c:v>
                </c:pt>
                <c:pt idx="356">
                  <c:v>0.55454122425292574</c:v>
                </c:pt>
                <c:pt idx="357">
                  <c:v>0.56804607745618318</c:v>
                </c:pt>
                <c:pt idx="358">
                  <c:v>0.58139885098865429</c:v>
                </c:pt>
                <c:pt idx="359">
                  <c:v>0.59459596998998121</c:v>
                </c:pt>
                <c:pt idx="360">
                  <c:v>0.60763390127229089</c:v>
                </c:pt>
                <c:pt idx="361">
                  <c:v>0.62050915426610831</c:v>
                </c:pt>
                <c:pt idx="362">
                  <c:v>0.63321828195487484</c:v>
                </c:pt>
                <c:pt idx="363">
                  <c:v>0.64575788179778915</c:v>
                </c:pt>
                <c:pt idx="364">
                  <c:v>0.65812459664075385</c:v>
                </c:pt>
                <c:pt idx="365">
                  <c:v>0.67031511561516899</c:v>
                </c:pt>
                <c:pt idx="366">
                  <c:v>0.68232617502432624</c:v>
                </c:pt>
                <c:pt idx="367">
                  <c:v>0.69415455921718516</c:v>
                </c:pt>
                <c:pt idx="368">
                  <c:v>0.70579710144927488</c:v>
                </c:pt>
                <c:pt idx="369">
                  <c:v>0.71725068473051523</c:v>
                </c:pt>
                <c:pt idx="370">
                  <c:v>0.7285122426597026</c:v>
                </c:pt>
                <c:pt idx="371">
                  <c:v>0.73957876024546598</c:v>
                </c:pt>
                <c:pt idx="372">
                  <c:v>0.75044727471344841</c:v>
                </c:pt>
                <c:pt idx="373">
                  <c:v>0.76111487629951757</c:v>
                </c:pt>
                <c:pt idx="374">
                  <c:v>0.77157870902877679</c:v>
                </c:pt>
                <c:pt idx="375">
                  <c:v>0.78183597148017847</c:v>
                </c:pt>
                <c:pt idx="376">
                  <c:v>0.79188391753653709</c:v>
                </c:pt>
                <c:pt idx="377">
                  <c:v>0.80171985711972382</c:v>
                </c:pt>
                <c:pt idx="378">
                  <c:v>0.81134115691087105</c:v>
                </c:pt>
                <c:pt idx="379">
                  <c:v>0.82074524105537172</c:v>
                </c:pt>
                <c:pt idx="380">
                  <c:v>0.82992959185250381</c:v>
                </c:pt>
                <c:pt idx="381">
                  <c:v>0.83889175042947106</c:v>
                </c:pt>
                <c:pt idx="382">
                  <c:v>0.84762931739971148</c:v>
                </c:pt>
                <c:pt idx="383">
                  <c:v>0.85613995350526428</c:v>
                </c:pt>
              </c:numCache>
            </c:numRef>
          </c:val>
        </c:ser>
        <c:ser>
          <c:idx val="4"/>
          <c:order val="3"/>
          <c:tx>
            <c:strRef>
              <c:f>Tabelle1!$K$11</c:f>
              <c:strCache>
                <c:ptCount val="1"/>
                <c:pt idx="0">
                  <c:v>Freilauf</c:v>
                </c:pt>
              </c:strCache>
            </c:strRef>
          </c:tx>
          <c:val>
            <c:numRef>
              <c:f>Tabelle1!$K$12:$K$395</c:f>
              <c:numCache>
                <c:formatCode>General</c:formatCode>
                <c:ptCount val="384"/>
                <c:pt idx="0">
                  <c:v>0.13557861975695107</c:v>
                </c:pt>
                <c:pt idx="1">
                  <c:v>0.12752861952512395</c:v>
                </c:pt>
                <c:pt idx="2">
                  <c:v>0.11971220097897262</c:v>
                </c:pt>
                <c:pt idx="3">
                  <c:v>0.11213145676274994</c:v>
                </c:pt>
                <c:pt idx="4">
                  <c:v>0.10478841642499115</c:v>
                </c:pt>
                <c:pt idx="5">
                  <c:v>9.768504587515614E-2</c:v>
                </c:pt>
                <c:pt idx="6">
                  <c:v>9.0823246857306805E-2</c:v>
                </c:pt>
                <c:pt idx="7">
                  <c:v>8.4204856440964537E-2</c:v>
                </c:pt>
                <c:pt idx="8">
                  <c:v>7.7831646529282095E-2</c:v>
                </c:pt>
                <c:pt idx="9">
                  <c:v>7.1705323384662845E-2</c:v>
                </c:pt>
                <c:pt idx="10">
                  <c:v>6.5827527171952394E-2</c:v>
                </c:pt>
                <c:pt idx="11">
                  <c:v>6.0199831519327285E-2</c:v>
                </c:pt>
                <c:pt idx="12">
                  <c:v>5.4823743096996003E-2</c:v>
                </c:pt>
                <c:pt idx="13">
                  <c:v>4.9700701213827969E-2</c:v>
                </c:pt>
                <c:pt idx="14">
                  <c:v>4.4832077432015005E-2</c:v>
                </c:pt>
                <c:pt idx="15">
                  <c:v>4.0219175199870949E-2</c:v>
                </c:pt>
                <c:pt idx="16">
                  <c:v>3.5863229502867355E-2</c:v>
                </c:pt>
                <c:pt idx="17">
                  <c:v>3.1765406532997975E-2</c:v>
                </c:pt>
                <c:pt idx="18">
                  <c:v>2.7926803376560838E-2</c:v>
                </c:pt>
                <c:pt idx="19">
                  <c:v>2.4348447720441535E-2</c:v>
                </c:pt>
                <c:pt idx="20">
                  <c:v>2.1031297576977193E-2</c:v>
                </c:pt>
                <c:pt idx="21">
                  <c:v>1.7976241027472639E-2</c:v>
                </c:pt>
                <c:pt idx="22">
                  <c:v>1.518409598444026E-2</c:v>
                </c:pt>
                <c:pt idx="23">
                  <c:v>1.2655609972624604E-2</c:v>
                </c:pt>
                <c:pt idx="24">
                  <c:v>1.0391459928871916E-2</c:v>
                </c:pt>
                <c:pt idx="25">
                  <c:v>8.3922520208979945E-3</c:v>
                </c:pt>
                <c:pt idx="26">
                  <c:v>6.6585214850025665E-3</c:v>
                </c:pt>
                <c:pt idx="27">
                  <c:v>5.1907324827733525E-3</c:v>
                </c:pt>
                <c:pt idx="28">
                  <c:v>3.9892779768181397E-3</c:v>
                </c:pt>
                <c:pt idx="29">
                  <c:v>3.0544796255609352E-3</c:v>
                </c:pt>
                <c:pt idx="30">
                  <c:v>2.3865876971242983E-3</c:v>
                </c:pt>
                <c:pt idx="31">
                  <c:v>1.9857810023279354E-3</c:v>
                </c:pt>
                <c:pt idx="32">
                  <c:v>1.8521668468156616E-3</c:v>
                </c:pt>
                <c:pt idx="33">
                  <c:v>1.9857810023279354E-3</c:v>
                </c:pt>
                <c:pt idx="34">
                  <c:v>2.3865876971242983E-3</c:v>
                </c:pt>
                <c:pt idx="35">
                  <c:v>3.0544796255609352E-3</c:v>
                </c:pt>
                <c:pt idx="36">
                  <c:v>3.9892779768181397E-3</c:v>
                </c:pt>
                <c:pt idx="37">
                  <c:v>5.1907324827733525E-3</c:v>
                </c:pt>
                <c:pt idx="38">
                  <c:v>6.6585214850027885E-3</c:v>
                </c:pt>
                <c:pt idx="39">
                  <c:v>8.3922520208982165E-3</c:v>
                </c:pt>
                <c:pt idx="40">
                  <c:v>1.0391459928871916E-2</c:v>
                </c:pt>
                <c:pt idx="41">
                  <c:v>1.2655609972624604E-2</c:v>
                </c:pt>
                <c:pt idx="42">
                  <c:v>1.5184095984440482E-2</c:v>
                </c:pt>
                <c:pt idx="43">
                  <c:v>1.7976241027472861E-2</c:v>
                </c:pt>
                <c:pt idx="44">
                  <c:v>2.1031297576977304E-2</c:v>
                </c:pt>
                <c:pt idx="45">
                  <c:v>2.4348447720441757E-2</c:v>
                </c:pt>
                <c:pt idx="46">
                  <c:v>2.7926803376560838E-2</c:v>
                </c:pt>
                <c:pt idx="47">
                  <c:v>3.1765406532998086E-2</c:v>
                </c:pt>
                <c:pt idx="48">
                  <c:v>3.5863229502867466E-2</c:v>
                </c:pt>
                <c:pt idx="49">
                  <c:v>4.0219175199870949E-2</c:v>
                </c:pt>
                <c:pt idx="50">
                  <c:v>4.4832077432015116E-2</c:v>
                </c:pt>
                <c:pt idx="51">
                  <c:v>4.9700701213827969E-2</c:v>
                </c:pt>
                <c:pt idx="52">
                  <c:v>5.4823743096996114E-2</c:v>
                </c:pt>
                <c:pt idx="53">
                  <c:v>6.0199831519327285E-2</c:v>
                </c:pt>
                <c:pt idx="54">
                  <c:v>6.5827527171952616E-2</c:v>
                </c:pt>
                <c:pt idx="55">
                  <c:v>7.1705323384663178E-2</c:v>
                </c:pt>
                <c:pt idx="56">
                  <c:v>7.7831646529282317E-2</c:v>
                </c:pt>
                <c:pt idx="57">
                  <c:v>8.4204856440964759E-2</c:v>
                </c:pt>
                <c:pt idx="58">
                  <c:v>9.0823246857307138E-2</c:v>
                </c:pt>
                <c:pt idx="59">
                  <c:v>9.7685045875156473E-2</c:v>
                </c:pt>
                <c:pt idx="60">
                  <c:v>0.10478841642499115</c:v>
                </c:pt>
                <c:pt idx="61">
                  <c:v>0.11213145676274994</c:v>
                </c:pt>
                <c:pt idx="62">
                  <c:v>0.11971220097897273</c:v>
                </c:pt>
                <c:pt idx="63">
                  <c:v>0.12752861952512429</c:v>
                </c:pt>
                <c:pt idx="64">
                  <c:v>0.13557861975695107</c:v>
                </c:pt>
                <c:pt idx="65">
                  <c:v>0.12752861952512407</c:v>
                </c:pt>
                <c:pt idx="66">
                  <c:v>0.11971220097897273</c:v>
                </c:pt>
                <c:pt idx="67">
                  <c:v>0.11213145676274994</c:v>
                </c:pt>
                <c:pt idx="68">
                  <c:v>0.10478841642499115</c:v>
                </c:pt>
                <c:pt idx="69">
                  <c:v>9.7685045875156251E-2</c:v>
                </c:pt>
                <c:pt idx="70">
                  <c:v>9.0823246857306916E-2</c:v>
                </c:pt>
                <c:pt idx="71">
                  <c:v>8.4204856440964537E-2</c:v>
                </c:pt>
                <c:pt idx="72">
                  <c:v>7.7831646529282317E-2</c:v>
                </c:pt>
                <c:pt idx="73">
                  <c:v>7.1705323384663067E-2</c:v>
                </c:pt>
                <c:pt idx="74">
                  <c:v>6.5827527171952616E-2</c:v>
                </c:pt>
                <c:pt idx="75">
                  <c:v>6.0199831519327285E-2</c:v>
                </c:pt>
                <c:pt idx="76">
                  <c:v>5.4823743096996114E-2</c:v>
                </c:pt>
                <c:pt idx="77">
                  <c:v>4.9700701213827969E-2</c:v>
                </c:pt>
                <c:pt idx="78">
                  <c:v>4.4832077432015005E-2</c:v>
                </c:pt>
                <c:pt idx="79">
                  <c:v>4.0219175199870949E-2</c:v>
                </c:pt>
                <c:pt idx="80">
                  <c:v>3.5863229502867355E-2</c:v>
                </c:pt>
                <c:pt idx="81">
                  <c:v>3.1765406532998086E-2</c:v>
                </c:pt>
                <c:pt idx="82">
                  <c:v>2.7926803376560838E-2</c:v>
                </c:pt>
                <c:pt idx="83">
                  <c:v>2.4348447720441535E-2</c:v>
                </c:pt>
                <c:pt idx="84">
                  <c:v>2.1031297576977304E-2</c:v>
                </c:pt>
                <c:pt idx="85">
                  <c:v>1.7976241027472861E-2</c:v>
                </c:pt>
                <c:pt idx="86">
                  <c:v>1.5184095984440482E-2</c:v>
                </c:pt>
                <c:pt idx="87">
                  <c:v>1.2655609972624604E-2</c:v>
                </c:pt>
                <c:pt idx="88">
                  <c:v>1.0391459928871916E-2</c:v>
                </c:pt>
                <c:pt idx="89">
                  <c:v>8.3922520208982165E-3</c:v>
                </c:pt>
                <c:pt idx="90">
                  <c:v>6.6585214850025665E-3</c:v>
                </c:pt>
                <c:pt idx="91">
                  <c:v>5.1907324827733525E-3</c:v>
                </c:pt>
                <c:pt idx="92">
                  <c:v>3.9892779768181397E-3</c:v>
                </c:pt>
                <c:pt idx="93">
                  <c:v>3.0544796255609352E-3</c:v>
                </c:pt>
                <c:pt idx="94">
                  <c:v>2.3865876971242983E-3</c:v>
                </c:pt>
                <c:pt idx="95">
                  <c:v>1.9857810023279354E-3</c:v>
                </c:pt>
                <c:pt idx="96">
                  <c:v>1.8521668468156616E-3</c:v>
                </c:pt>
                <c:pt idx="97">
                  <c:v>1.9857810023279354E-3</c:v>
                </c:pt>
                <c:pt idx="98">
                  <c:v>2.3865876971242983E-3</c:v>
                </c:pt>
                <c:pt idx="99">
                  <c:v>3.0544796255609352E-3</c:v>
                </c:pt>
                <c:pt idx="100">
                  <c:v>3.9892779768181397E-3</c:v>
                </c:pt>
                <c:pt idx="101">
                  <c:v>5.1907324827733525E-3</c:v>
                </c:pt>
                <c:pt idx="102">
                  <c:v>6.6585214850025665E-3</c:v>
                </c:pt>
                <c:pt idx="103">
                  <c:v>8.3922520208982165E-3</c:v>
                </c:pt>
                <c:pt idx="104">
                  <c:v>1.0391459928871916E-2</c:v>
                </c:pt>
                <c:pt idx="105">
                  <c:v>1.2655609972624604E-2</c:v>
                </c:pt>
                <c:pt idx="106">
                  <c:v>1.5184095984440482E-2</c:v>
                </c:pt>
                <c:pt idx="107">
                  <c:v>1.7976241027472639E-2</c:v>
                </c:pt>
                <c:pt idx="108">
                  <c:v>2.1031297576977304E-2</c:v>
                </c:pt>
                <c:pt idx="109">
                  <c:v>2.4348447720441535E-2</c:v>
                </c:pt>
                <c:pt idx="110">
                  <c:v>2.7926803376560838E-2</c:v>
                </c:pt>
                <c:pt idx="111">
                  <c:v>3.1765406532998086E-2</c:v>
                </c:pt>
                <c:pt idx="112">
                  <c:v>3.5863229502867355E-2</c:v>
                </c:pt>
                <c:pt idx="113">
                  <c:v>4.0219175199870949E-2</c:v>
                </c:pt>
                <c:pt idx="114">
                  <c:v>4.4832077432015005E-2</c:v>
                </c:pt>
                <c:pt idx="115">
                  <c:v>4.9700701213828191E-2</c:v>
                </c:pt>
                <c:pt idx="116">
                  <c:v>5.4823743096996003E-2</c:v>
                </c:pt>
                <c:pt idx="117">
                  <c:v>6.0199831519327285E-2</c:v>
                </c:pt>
                <c:pt idx="118">
                  <c:v>6.5827527171952394E-2</c:v>
                </c:pt>
                <c:pt idx="119">
                  <c:v>7.1705323384662845E-2</c:v>
                </c:pt>
                <c:pt idx="120">
                  <c:v>7.7831646529282095E-2</c:v>
                </c:pt>
                <c:pt idx="121">
                  <c:v>8.4204856440964759E-2</c:v>
                </c:pt>
                <c:pt idx="122">
                  <c:v>9.0823246857306805E-2</c:v>
                </c:pt>
                <c:pt idx="123">
                  <c:v>9.768504587515614E-2</c:v>
                </c:pt>
                <c:pt idx="124">
                  <c:v>0.10478841642499115</c:v>
                </c:pt>
                <c:pt idx="125">
                  <c:v>0.11213145676274994</c:v>
                </c:pt>
                <c:pt idx="126">
                  <c:v>0.11971220097897273</c:v>
                </c:pt>
                <c:pt idx="127">
                  <c:v>0.12752861952512407</c:v>
                </c:pt>
                <c:pt idx="128">
                  <c:v>0.1355786197569514</c:v>
                </c:pt>
                <c:pt idx="129">
                  <c:v>0.1275286195251244</c:v>
                </c:pt>
                <c:pt idx="130">
                  <c:v>0.11971220097897273</c:v>
                </c:pt>
                <c:pt idx="131">
                  <c:v>0.11213145676274983</c:v>
                </c:pt>
                <c:pt idx="132">
                  <c:v>0.10478841642499137</c:v>
                </c:pt>
                <c:pt idx="133">
                  <c:v>9.7685045875156473E-2</c:v>
                </c:pt>
                <c:pt idx="134">
                  <c:v>9.0823246857306805E-2</c:v>
                </c:pt>
                <c:pt idx="135">
                  <c:v>8.4204856440964759E-2</c:v>
                </c:pt>
                <c:pt idx="136">
                  <c:v>7.7831646529282428E-2</c:v>
                </c:pt>
                <c:pt idx="137">
                  <c:v>7.1705323384663067E-2</c:v>
                </c:pt>
                <c:pt idx="138">
                  <c:v>6.5827527171952727E-2</c:v>
                </c:pt>
                <c:pt idx="139">
                  <c:v>6.0199831519327618E-2</c:v>
                </c:pt>
                <c:pt idx="140">
                  <c:v>5.4823743096996114E-2</c:v>
                </c:pt>
                <c:pt idx="141">
                  <c:v>4.9700701213828302E-2</c:v>
                </c:pt>
                <c:pt idx="142">
                  <c:v>4.4832077432015005E-2</c:v>
                </c:pt>
                <c:pt idx="143">
                  <c:v>4.021917519987106E-2</c:v>
                </c:pt>
                <c:pt idx="144">
                  <c:v>3.5863229502867355E-2</c:v>
                </c:pt>
                <c:pt idx="145">
                  <c:v>3.1765406532998086E-2</c:v>
                </c:pt>
                <c:pt idx="146">
                  <c:v>2.792680337656106E-2</c:v>
                </c:pt>
                <c:pt idx="147">
                  <c:v>2.4348447720441535E-2</c:v>
                </c:pt>
                <c:pt idx="148">
                  <c:v>2.1031297576977304E-2</c:v>
                </c:pt>
                <c:pt idx="149">
                  <c:v>1.7976241027472861E-2</c:v>
                </c:pt>
                <c:pt idx="150">
                  <c:v>1.5184095984440482E-2</c:v>
                </c:pt>
                <c:pt idx="151">
                  <c:v>1.2655609972624604E-2</c:v>
                </c:pt>
                <c:pt idx="152">
                  <c:v>1.0391459928872138E-2</c:v>
                </c:pt>
                <c:pt idx="153">
                  <c:v>8.3922520208982165E-3</c:v>
                </c:pt>
                <c:pt idx="154">
                  <c:v>6.6585214850025665E-3</c:v>
                </c:pt>
                <c:pt idx="155">
                  <c:v>5.1907324827733525E-3</c:v>
                </c:pt>
                <c:pt idx="156">
                  <c:v>3.9892779768181397E-3</c:v>
                </c:pt>
                <c:pt idx="157">
                  <c:v>3.0544796255609352E-3</c:v>
                </c:pt>
                <c:pt idx="158">
                  <c:v>2.3865876971242983E-3</c:v>
                </c:pt>
                <c:pt idx="159">
                  <c:v>1.9857810023279354E-3</c:v>
                </c:pt>
                <c:pt idx="160">
                  <c:v>1.8521668468156616E-3</c:v>
                </c:pt>
                <c:pt idx="161">
                  <c:v>1.9857810023279354E-3</c:v>
                </c:pt>
                <c:pt idx="162">
                  <c:v>2.3865876971242983E-3</c:v>
                </c:pt>
                <c:pt idx="163">
                  <c:v>3.0544796255609352E-3</c:v>
                </c:pt>
                <c:pt idx="164">
                  <c:v>3.9892779768181397E-3</c:v>
                </c:pt>
                <c:pt idx="165">
                  <c:v>5.1907324827732415E-3</c:v>
                </c:pt>
                <c:pt idx="166">
                  <c:v>6.6585214850025665E-3</c:v>
                </c:pt>
                <c:pt idx="167">
                  <c:v>8.3922520208982165E-3</c:v>
                </c:pt>
                <c:pt idx="168">
                  <c:v>1.0391459928871916E-2</c:v>
                </c:pt>
                <c:pt idx="169">
                  <c:v>1.2655609972624493E-2</c:v>
                </c:pt>
                <c:pt idx="170">
                  <c:v>1.5184095984440482E-2</c:v>
                </c:pt>
                <c:pt idx="171">
                  <c:v>1.7976241027472639E-2</c:v>
                </c:pt>
                <c:pt idx="172">
                  <c:v>2.1031297576976971E-2</c:v>
                </c:pt>
                <c:pt idx="173">
                  <c:v>2.4348447720441535E-2</c:v>
                </c:pt>
                <c:pt idx="174">
                  <c:v>2.7926803376560727E-2</c:v>
                </c:pt>
                <c:pt idx="175">
                  <c:v>3.1765406532997753E-2</c:v>
                </c:pt>
                <c:pt idx="176">
                  <c:v>3.5863229502867133E-2</c:v>
                </c:pt>
                <c:pt idx="177">
                  <c:v>4.0219175199870949E-2</c:v>
                </c:pt>
                <c:pt idx="178">
                  <c:v>4.4832077432015005E-2</c:v>
                </c:pt>
                <c:pt idx="179">
                  <c:v>4.9700701213827747E-2</c:v>
                </c:pt>
                <c:pt idx="180">
                  <c:v>5.4823743096996003E-2</c:v>
                </c:pt>
                <c:pt idx="181">
                  <c:v>6.0199831519327063E-2</c:v>
                </c:pt>
                <c:pt idx="182">
                  <c:v>6.5827527171952172E-2</c:v>
                </c:pt>
                <c:pt idx="183">
                  <c:v>7.1705323384662845E-2</c:v>
                </c:pt>
                <c:pt idx="184">
                  <c:v>7.7831646529281984E-2</c:v>
                </c:pt>
                <c:pt idx="185">
                  <c:v>8.4204856440964204E-2</c:v>
                </c:pt>
                <c:pt idx="186">
                  <c:v>9.0823246857306805E-2</c:v>
                </c:pt>
                <c:pt idx="187">
                  <c:v>9.7685045875156251E-2</c:v>
                </c:pt>
                <c:pt idx="188">
                  <c:v>0.10478841642499104</c:v>
                </c:pt>
                <c:pt idx="189">
                  <c:v>0.1121314567627496</c:v>
                </c:pt>
                <c:pt idx="190">
                  <c:v>0.11971220097897273</c:v>
                </c:pt>
                <c:pt idx="191">
                  <c:v>0.12752861952512395</c:v>
                </c:pt>
                <c:pt idx="192">
                  <c:v>0.13557861975695107</c:v>
                </c:pt>
                <c:pt idx="193">
                  <c:v>0.12752861952512395</c:v>
                </c:pt>
                <c:pt idx="194">
                  <c:v>0.11971220097897273</c:v>
                </c:pt>
                <c:pt idx="195">
                  <c:v>0.11213145676274994</c:v>
                </c:pt>
                <c:pt idx="196">
                  <c:v>0.10478841642499115</c:v>
                </c:pt>
                <c:pt idx="197">
                  <c:v>9.7685045875156473E-2</c:v>
                </c:pt>
                <c:pt idx="198">
                  <c:v>9.0823246857306805E-2</c:v>
                </c:pt>
                <c:pt idx="199">
                  <c:v>8.4204856440964315E-2</c:v>
                </c:pt>
                <c:pt idx="200">
                  <c:v>7.7831646529281984E-2</c:v>
                </c:pt>
                <c:pt idx="201">
                  <c:v>7.1705323384662845E-2</c:v>
                </c:pt>
                <c:pt idx="202">
                  <c:v>6.5827527171952394E-2</c:v>
                </c:pt>
                <c:pt idx="203">
                  <c:v>6.0199831519327285E-2</c:v>
                </c:pt>
                <c:pt idx="204">
                  <c:v>5.4823743096996114E-2</c:v>
                </c:pt>
                <c:pt idx="205">
                  <c:v>4.9700701213827969E-2</c:v>
                </c:pt>
                <c:pt idx="206">
                  <c:v>4.4832077432015005E-2</c:v>
                </c:pt>
                <c:pt idx="207">
                  <c:v>4.0219175199870949E-2</c:v>
                </c:pt>
                <c:pt idx="208">
                  <c:v>3.5863229502867355E-2</c:v>
                </c:pt>
                <c:pt idx="209">
                  <c:v>3.1765406532997975E-2</c:v>
                </c:pt>
                <c:pt idx="210">
                  <c:v>2.7926803376560727E-2</c:v>
                </c:pt>
                <c:pt idx="211">
                  <c:v>2.4348447720441535E-2</c:v>
                </c:pt>
                <c:pt idx="212">
                  <c:v>2.1031297576977304E-2</c:v>
                </c:pt>
                <c:pt idx="213">
                  <c:v>1.7976241027472639E-2</c:v>
                </c:pt>
                <c:pt idx="214">
                  <c:v>1.5184095984440482E-2</c:v>
                </c:pt>
                <c:pt idx="215">
                  <c:v>1.2655609972624604E-2</c:v>
                </c:pt>
                <c:pt idx="216">
                  <c:v>1.0391459928871916E-2</c:v>
                </c:pt>
                <c:pt idx="217">
                  <c:v>8.3922520208982165E-3</c:v>
                </c:pt>
                <c:pt idx="218">
                  <c:v>6.6585214850027885E-3</c:v>
                </c:pt>
                <c:pt idx="219">
                  <c:v>5.1907324827733525E-3</c:v>
                </c:pt>
                <c:pt idx="220">
                  <c:v>3.9892779768181397E-3</c:v>
                </c:pt>
                <c:pt idx="221">
                  <c:v>3.0544796255609352E-3</c:v>
                </c:pt>
                <c:pt idx="222">
                  <c:v>2.3865876971242983E-3</c:v>
                </c:pt>
                <c:pt idx="223">
                  <c:v>1.9857810023279354E-3</c:v>
                </c:pt>
                <c:pt idx="224">
                  <c:v>1.8521668468156616E-3</c:v>
                </c:pt>
                <c:pt idx="225">
                  <c:v>1.9857810023279354E-3</c:v>
                </c:pt>
                <c:pt idx="226">
                  <c:v>2.3865876971242983E-3</c:v>
                </c:pt>
                <c:pt idx="227">
                  <c:v>3.0544796255609352E-3</c:v>
                </c:pt>
                <c:pt idx="228">
                  <c:v>3.9892779768181397E-3</c:v>
                </c:pt>
                <c:pt idx="229">
                  <c:v>5.1907324827733525E-3</c:v>
                </c:pt>
                <c:pt idx="230">
                  <c:v>6.6585214850027885E-3</c:v>
                </c:pt>
                <c:pt idx="231">
                  <c:v>8.3922520208982165E-3</c:v>
                </c:pt>
                <c:pt idx="232">
                  <c:v>1.0391459928871916E-2</c:v>
                </c:pt>
                <c:pt idx="233">
                  <c:v>1.2655609972624604E-2</c:v>
                </c:pt>
                <c:pt idx="234">
                  <c:v>1.5184095984440482E-2</c:v>
                </c:pt>
                <c:pt idx="235">
                  <c:v>1.7976241027472861E-2</c:v>
                </c:pt>
                <c:pt idx="236">
                  <c:v>2.1031297576977304E-2</c:v>
                </c:pt>
                <c:pt idx="237">
                  <c:v>2.4348447720441535E-2</c:v>
                </c:pt>
                <c:pt idx="238">
                  <c:v>2.7926803376560838E-2</c:v>
                </c:pt>
                <c:pt idx="239">
                  <c:v>3.1765406532998086E-2</c:v>
                </c:pt>
                <c:pt idx="240">
                  <c:v>3.5863229502867133E-2</c:v>
                </c:pt>
                <c:pt idx="241">
                  <c:v>4.0219175199870949E-2</c:v>
                </c:pt>
                <c:pt idx="242">
                  <c:v>4.4832077432015005E-2</c:v>
                </c:pt>
                <c:pt idx="243">
                  <c:v>4.9700701213828191E-2</c:v>
                </c:pt>
                <c:pt idx="244">
                  <c:v>5.4823743096996003E-2</c:v>
                </c:pt>
                <c:pt idx="245">
                  <c:v>6.0199831519327285E-2</c:v>
                </c:pt>
                <c:pt idx="246">
                  <c:v>6.5827527171952394E-2</c:v>
                </c:pt>
                <c:pt idx="247">
                  <c:v>7.1705323384663178E-2</c:v>
                </c:pt>
                <c:pt idx="248">
                  <c:v>7.7831646529282317E-2</c:v>
                </c:pt>
                <c:pt idx="249">
                  <c:v>8.4204856440964315E-2</c:v>
                </c:pt>
                <c:pt idx="250">
                  <c:v>9.0823246857306916E-2</c:v>
                </c:pt>
                <c:pt idx="251">
                  <c:v>9.7685045875156584E-2</c:v>
                </c:pt>
                <c:pt idx="252">
                  <c:v>0.10478841642499137</c:v>
                </c:pt>
                <c:pt idx="253">
                  <c:v>0.11213145676274994</c:v>
                </c:pt>
                <c:pt idx="254">
                  <c:v>0.11971220097897295</c:v>
                </c:pt>
                <c:pt idx="255">
                  <c:v>0.12752861952512407</c:v>
                </c:pt>
                <c:pt idx="256">
                  <c:v>0.1355786197569514</c:v>
                </c:pt>
                <c:pt idx="257">
                  <c:v>0.12752861952512395</c:v>
                </c:pt>
                <c:pt idx="258">
                  <c:v>0.11971220097897273</c:v>
                </c:pt>
                <c:pt idx="259">
                  <c:v>0.11213145676275027</c:v>
                </c:pt>
                <c:pt idx="260">
                  <c:v>0.10478841642499137</c:v>
                </c:pt>
                <c:pt idx="261">
                  <c:v>9.7685045875156473E-2</c:v>
                </c:pt>
                <c:pt idx="262">
                  <c:v>9.0823246857306805E-2</c:v>
                </c:pt>
                <c:pt idx="263">
                  <c:v>8.4204856440964759E-2</c:v>
                </c:pt>
                <c:pt idx="264">
                  <c:v>7.7831646529282095E-2</c:v>
                </c:pt>
                <c:pt idx="265">
                  <c:v>7.1705323384663067E-2</c:v>
                </c:pt>
                <c:pt idx="266">
                  <c:v>6.5827527171952727E-2</c:v>
                </c:pt>
                <c:pt idx="267">
                  <c:v>6.0199831519327285E-2</c:v>
                </c:pt>
                <c:pt idx="268">
                  <c:v>5.4823743096996114E-2</c:v>
                </c:pt>
                <c:pt idx="269">
                  <c:v>4.9700701213828302E-2</c:v>
                </c:pt>
                <c:pt idx="270">
                  <c:v>4.4832077432015005E-2</c:v>
                </c:pt>
                <c:pt idx="271">
                  <c:v>4.021917519987106E-2</c:v>
                </c:pt>
                <c:pt idx="272">
                  <c:v>3.5863229502867355E-2</c:v>
                </c:pt>
                <c:pt idx="273">
                  <c:v>3.1765406532998086E-2</c:v>
                </c:pt>
                <c:pt idx="274">
                  <c:v>2.7926803376560727E-2</c:v>
                </c:pt>
                <c:pt idx="275">
                  <c:v>2.4348447720441535E-2</c:v>
                </c:pt>
                <c:pt idx="276">
                  <c:v>2.1031297576977304E-2</c:v>
                </c:pt>
                <c:pt idx="277">
                  <c:v>1.7976241027472639E-2</c:v>
                </c:pt>
                <c:pt idx="278">
                  <c:v>1.5184095984440482E-2</c:v>
                </c:pt>
                <c:pt idx="279">
                  <c:v>1.2655609972624604E-2</c:v>
                </c:pt>
                <c:pt idx="280">
                  <c:v>1.0391459928871916E-2</c:v>
                </c:pt>
                <c:pt idx="281">
                  <c:v>8.3922520208982165E-3</c:v>
                </c:pt>
                <c:pt idx="282">
                  <c:v>6.6585214850027885E-3</c:v>
                </c:pt>
                <c:pt idx="283">
                  <c:v>5.1907324827733525E-3</c:v>
                </c:pt>
                <c:pt idx="284">
                  <c:v>3.9892779768181397E-3</c:v>
                </c:pt>
                <c:pt idx="285">
                  <c:v>3.0544796255609352E-3</c:v>
                </c:pt>
                <c:pt idx="286">
                  <c:v>2.3865876971242983E-3</c:v>
                </c:pt>
                <c:pt idx="287">
                  <c:v>1.9857810023279354E-3</c:v>
                </c:pt>
                <c:pt idx="288">
                  <c:v>1.8521668468156616E-3</c:v>
                </c:pt>
                <c:pt idx="289">
                  <c:v>1.9857810023279354E-3</c:v>
                </c:pt>
                <c:pt idx="290">
                  <c:v>2.3865876971242983E-3</c:v>
                </c:pt>
                <c:pt idx="291">
                  <c:v>3.0544796255609352E-3</c:v>
                </c:pt>
                <c:pt idx="292">
                  <c:v>3.9892779768181397E-3</c:v>
                </c:pt>
                <c:pt idx="293">
                  <c:v>5.1907324827733525E-3</c:v>
                </c:pt>
                <c:pt idx="294">
                  <c:v>6.6585214850027885E-3</c:v>
                </c:pt>
                <c:pt idx="295">
                  <c:v>8.3922520208982165E-3</c:v>
                </c:pt>
                <c:pt idx="296">
                  <c:v>1.0391459928871916E-2</c:v>
                </c:pt>
                <c:pt idx="297">
                  <c:v>1.2655609972624604E-2</c:v>
                </c:pt>
                <c:pt idx="298">
                  <c:v>1.5184095984440482E-2</c:v>
                </c:pt>
                <c:pt idx="299">
                  <c:v>1.7976241027472639E-2</c:v>
                </c:pt>
                <c:pt idx="300">
                  <c:v>2.1031297576977304E-2</c:v>
                </c:pt>
                <c:pt idx="301">
                  <c:v>2.4348447720441535E-2</c:v>
                </c:pt>
                <c:pt idx="302">
                  <c:v>2.7926803376560727E-2</c:v>
                </c:pt>
                <c:pt idx="303">
                  <c:v>3.1765406532998086E-2</c:v>
                </c:pt>
                <c:pt idx="304">
                  <c:v>3.5863229502867133E-2</c:v>
                </c:pt>
                <c:pt idx="305">
                  <c:v>4.0219175199870949E-2</c:v>
                </c:pt>
                <c:pt idx="306">
                  <c:v>4.4832077432015005E-2</c:v>
                </c:pt>
                <c:pt idx="307">
                  <c:v>4.9700701213828191E-2</c:v>
                </c:pt>
                <c:pt idx="308">
                  <c:v>5.4823743096996003E-2</c:v>
                </c:pt>
                <c:pt idx="309">
                  <c:v>6.0199831519327063E-2</c:v>
                </c:pt>
                <c:pt idx="310">
                  <c:v>6.5827527171952616E-2</c:v>
                </c:pt>
                <c:pt idx="311">
                  <c:v>7.1705323384662845E-2</c:v>
                </c:pt>
                <c:pt idx="312">
                  <c:v>7.7831646529281984E-2</c:v>
                </c:pt>
                <c:pt idx="313">
                  <c:v>8.4204856440964537E-2</c:v>
                </c:pt>
                <c:pt idx="314">
                  <c:v>9.0823246857306805E-2</c:v>
                </c:pt>
                <c:pt idx="315">
                  <c:v>9.7685045875156251E-2</c:v>
                </c:pt>
                <c:pt idx="316">
                  <c:v>0.10478841642499104</c:v>
                </c:pt>
                <c:pt idx="317">
                  <c:v>0.11213145676274994</c:v>
                </c:pt>
                <c:pt idx="318">
                  <c:v>0.11971220097897273</c:v>
                </c:pt>
                <c:pt idx="319">
                  <c:v>0.12752861952512395</c:v>
                </c:pt>
                <c:pt idx="320">
                  <c:v>0.13557861975695085</c:v>
                </c:pt>
                <c:pt idx="321">
                  <c:v>0.12752861952512462</c:v>
                </c:pt>
                <c:pt idx="322">
                  <c:v>0.11971220097897295</c:v>
                </c:pt>
                <c:pt idx="323">
                  <c:v>0.11213145676274994</c:v>
                </c:pt>
                <c:pt idx="324">
                  <c:v>0.1047884164249917</c:v>
                </c:pt>
                <c:pt idx="325">
                  <c:v>9.7685045875156473E-2</c:v>
                </c:pt>
                <c:pt idx="326">
                  <c:v>9.0823246857306916E-2</c:v>
                </c:pt>
                <c:pt idx="327">
                  <c:v>8.4204856440964315E-2</c:v>
                </c:pt>
                <c:pt idx="328">
                  <c:v>7.7831646529282428E-2</c:v>
                </c:pt>
                <c:pt idx="329">
                  <c:v>7.1705323384663067E-2</c:v>
                </c:pt>
                <c:pt idx="330">
                  <c:v>6.582752717195306E-2</c:v>
                </c:pt>
                <c:pt idx="331">
                  <c:v>6.0199831519327618E-2</c:v>
                </c:pt>
                <c:pt idx="332">
                  <c:v>5.4823743096996114E-2</c:v>
                </c:pt>
                <c:pt idx="333">
                  <c:v>4.9700701213827969E-2</c:v>
                </c:pt>
                <c:pt idx="334">
                  <c:v>4.4832077432014783E-2</c:v>
                </c:pt>
                <c:pt idx="335">
                  <c:v>4.021917519987106E-2</c:v>
                </c:pt>
                <c:pt idx="336">
                  <c:v>3.5863229502867355E-2</c:v>
                </c:pt>
                <c:pt idx="337">
                  <c:v>3.1765406532998308E-2</c:v>
                </c:pt>
                <c:pt idx="338">
                  <c:v>2.792680337656106E-2</c:v>
                </c:pt>
                <c:pt idx="339">
                  <c:v>2.4348447720441757E-2</c:v>
                </c:pt>
                <c:pt idx="340">
                  <c:v>2.1031297576977193E-2</c:v>
                </c:pt>
                <c:pt idx="341">
                  <c:v>1.7976241027472861E-2</c:v>
                </c:pt>
                <c:pt idx="342">
                  <c:v>1.5184095984440482E-2</c:v>
                </c:pt>
                <c:pt idx="343">
                  <c:v>1.2655609972624604E-2</c:v>
                </c:pt>
                <c:pt idx="344">
                  <c:v>1.0391459928872138E-2</c:v>
                </c:pt>
                <c:pt idx="345">
                  <c:v>8.3922520208982165E-3</c:v>
                </c:pt>
                <c:pt idx="346">
                  <c:v>6.6585214850025665E-3</c:v>
                </c:pt>
                <c:pt idx="347">
                  <c:v>5.1907324827733525E-3</c:v>
                </c:pt>
                <c:pt idx="348">
                  <c:v>3.9892779768181397E-3</c:v>
                </c:pt>
                <c:pt idx="349">
                  <c:v>3.0544796255609352E-3</c:v>
                </c:pt>
                <c:pt idx="350">
                  <c:v>2.3865876971245203E-3</c:v>
                </c:pt>
                <c:pt idx="351">
                  <c:v>1.9857810023279354E-3</c:v>
                </c:pt>
                <c:pt idx="352">
                  <c:v>1.8521668468156616E-3</c:v>
                </c:pt>
                <c:pt idx="353">
                  <c:v>1.9857810023279354E-3</c:v>
                </c:pt>
                <c:pt idx="354">
                  <c:v>2.3865876971245203E-3</c:v>
                </c:pt>
                <c:pt idx="355">
                  <c:v>3.0544796255609352E-3</c:v>
                </c:pt>
                <c:pt idx="356">
                  <c:v>3.9892779768181397E-3</c:v>
                </c:pt>
                <c:pt idx="357">
                  <c:v>5.1907324827732415E-3</c:v>
                </c:pt>
                <c:pt idx="358">
                  <c:v>6.6585214850025665E-3</c:v>
                </c:pt>
                <c:pt idx="359">
                  <c:v>8.3922520208982165E-3</c:v>
                </c:pt>
                <c:pt idx="360">
                  <c:v>1.0391459928871916E-2</c:v>
                </c:pt>
                <c:pt idx="361">
                  <c:v>1.2655609972624493E-2</c:v>
                </c:pt>
                <c:pt idx="362">
                  <c:v>1.518409598444026E-2</c:v>
                </c:pt>
                <c:pt idx="363">
                  <c:v>1.7976241027472861E-2</c:v>
                </c:pt>
                <c:pt idx="364">
                  <c:v>2.1031297576976971E-2</c:v>
                </c:pt>
                <c:pt idx="365">
                  <c:v>2.4348447720441424E-2</c:v>
                </c:pt>
                <c:pt idx="366">
                  <c:v>2.7926803376560838E-2</c:v>
                </c:pt>
                <c:pt idx="367">
                  <c:v>3.1765406532998086E-2</c:v>
                </c:pt>
                <c:pt idx="368">
                  <c:v>3.5863229502867133E-2</c:v>
                </c:pt>
                <c:pt idx="369">
                  <c:v>4.0219175199870949E-2</c:v>
                </c:pt>
                <c:pt idx="370">
                  <c:v>4.4832077432014672E-2</c:v>
                </c:pt>
                <c:pt idx="371">
                  <c:v>4.9700701213827747E-2</c:v>
                </c:pt>
                <c:pt idx="372">
                  <c:v>5.4823743096996003E-2</c:v>
                </c:pt>
                <c:pt idx="373">
                  <c:v>6.0199831519327285E-2</c:v>
                </c:pt>
                <c:pt idx="374">
                  <c:v>6.5827527171952727E-2</c:v>
                </c:pt>
                <c:pt idx="375">
                  <c:v>7.1705323384662845E-2</c:v>
                </c:pt>
                <c:pt idx="376">
                  <c:v>7.7831646529282317E-2</c:v>
                </c:pt>
                <c:pt idx="377">
                  <c:v>8.4204856440964204E-2</c:v>
                </c:pt>
                <c:pt idx="378">
                  <c:v>9.0823246857306805E-2</c:v>
                </c:pt>
                <c:pt idx="379">
                  <c:v>9.7685045875156251E-2</c:v>
                </c:pt>
                <c:pt idx="380">
                  <c:v>0.10478841642499148</c:v>
                </c:pt>
                <c:pt idx="381">
                  <c:v>0.1121314567627496</c:v>
                </c:pt>
                <c:pt idx="382">
                  <c:v>0.11971220097897262</c:v>
                </c:pt>
                <c:pt idx="383">
                  <c:v>0.1275286195251234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48960"/>
        <c:axId val="151847296"/>
      </c:areaChart>
      <c:catAx>
        <c:axId val="12024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51847296"/>
        <c:crosses val="autoZero"/>
        <c:auto val="1"/>
        <c:lblAlgn val="ctr"/>
        <c:lblOffset val="100"/>
        <c:noMultiLvlLbl val="0"/>
      </c:catAx>
      <c:valAx>
        <c:axId val="151847296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0248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865074713308514"/>
          <c:y val="0.33256561679790025"/>
          <c:w val="8.1349252866915009E-2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18</xdr:row>
      <xdr:rowOff>23812</xdr:rowOff>
    </xdr:from>
    <xdr:to>
      <xdr:col>12</xdr:col>
      <xdr:colOff>38099</xdr:colOff>
      <xdr:row>32</xdr:row>
      <xdr:rowOff>100012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31</xdr:row>
      <xdr:rowOff>152400</xdr:rowOff>
    </xdr:from>
    <xdr:to>
      <xdr:col>11</xdr:col>
      <xdr:colOff>409575</xdr:colOff>
      <xdr:row>46</xdr:row>
      <xdr:rowOff>38100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4"/>
  <sheetViews>
    <sheetView tabSelected="1" topLeftCell="A10" zoomScaleNormal="100" workbookViewId="0">
      <selection activeCell="L7" sqref="L7"/>
    </sheetView>
  </sheetViews>
  <sheetFormatPr baseColWidth="10" defaultRowHeight="15" x14ac:dyDescent="0.25"/>
  <cols>
    <col min="1" max="1" width="2.85546875" customWidth="1"/>
    <col min="2" max="2" width="10.28515625" customWidth="1"/>
    <col min="3" max="5" width="13.7109375" customWidth="1"/>
    <col min="6" max="6" width="7.5703125" style="7" customWidth="1"/>
    <col min="7" max="7" width="0.7109375" customWidth="1"/>
    <col min="8" max="8" width="12" style="11" bestFit="1" customWidth="1"/>
    <col min="9" max="9" width="12.7109375" style="11" bestFit="1" customWidth="1"/>
    <col min="10" max="11" width="11.42578125" style="11"/>
    <col min="12" max="12" width="7.85546875" style="12" customWidth="1"/>
    <col min="13" max="13" width="0.7109375" customWidth="1"/>
    <col min="14" max="19" width="4.7109375" style="7" customWidth="1"/>
    <col min="20" max="20" width="4.7109375" style="52" customWidth="1"/>
    <col min="21" max="21" width="3.42578125" style="53" customWidth="1"/>
  </cols>
  <sheetData>
    <row r="1" spans="1:24" ht="16.5" customHeight="1" thickBot="1" x14ac:dyDescent="0.3"/>
    <row r="2" spans="1:24" ht="15.75" thickBot="1" x14ac:dyDescent="0.3">
      <c r="B2" s="89" t="s">
        <v>3</v>
      </c>
      <c r="C2" s="90"/>
      <c r="D2" s="91">
        <f>64*6</f>
        <v>384</v>
      </c>
      <c r="E2" s="9"/>
      <c r="H2" s="88" t="s">
        <v>31</v>
      </c>
    </row>
    <row r="3" spans="1:24" ht="15.75" thickBot="1" x14ac:dyDescent="0.3">
      <c r="B3" s="27" t="s">
        <v>6</v>
      </c>
      <c r="C3" s="28"/>
      <c r="D3" s="30">
        <f>D2/3</f>
        <v>128</v>
      </c>
      <c r="E3" s="29"/>
      <c r="H3" s="96" t="s">
        <v>15</v>
      </c>
      <c r="I3" s="38">
        <v>1</v>
      </c>
      <c r="W3" s="2" t="s">
        <v>7</v>
      </c>
      <c r="X3" s="1" t="s">
        <v>8</v>
      </c>
    </row>
    <row r="4" spans="1:24" x14ac:dyDescent="0.25">
      <c r="B4" s="27" t="s">
        <v>30</v>
      </c>
      <c r="C4" s="28"/>
      <c r="D4" s="31">
        <f>50 *D2</f>
        <v>19200</v>
      </c>
      <c r="E4" s="29" t="s">
        <v>5</v>
      </c>
      <c r="W4" s="32">
        <v>1</v>
      </c>
      <c r="X4" s="33">
        <f t="shared" ref="X4:X15" si="0">($D$2*W4/12)-1</f>
        <v>31</v>
      </c>
    </row>
    <row r="5" spans="1:24" ht="15.75" thickBot="1" x14ac:dyDescent="0.3">
      <c r="B5" s="92" t="s">
        <v>27</v>
      </c>
      <c r="C5" s="8"/>
      <c r="D5" s="26">
        <v>0</v>
      </c>
      <c r="E5" s="8"/>
      <c r="H5" s="88" t="s">
        <v>32</v>
      </c>
      <c r="W5" s="34">
        <v>2</v>
      </c>
      <c r="X5" s="35">
        <f t="shared" si="0"/>
        <v>63</v>
      </c>
    </row>
    <row r="6" spans="1:24" x14ac:dyDescent="0.25">
      <c r="B6" s="92" t="s">
        <v>28</v>
      </c>
      <c r="C6" s="8"/>
      <c r="D6" s="26">
        <v>1</v>
      </c>
      <c r="E6" s="8"/>
      <c r="H6" s="60" t="s">
        <v>14</v>
      </c>
      <c r="I6" s="61"/>
      <c r="J6" s="62"/>
      <c r="W6" s="34">
        <v>3</v>
      </c>
      <c r="X6" s="35">
        <f t="shared" si="0"/>
        <v>95</v>
      </c>
    </row>
    <row r="7" spans="1:24" ht="15.75" thickBot="1" x14ac:dyDescent="0.3">
      <c r="B7" s="92" t="s">
        <v>29</v>
      </c>
      <c r="C7" s="8"/>
      <c r="D7" s="26">
        <f>SQRT(2)*230</f>
        <v>325.26911934581187</v>
      </c>
      <c r="E7" s="8" t="s">
        <v>24</v>
      </c>
      <c r="H7" s="63">
        <f>2*$D$8/(3*($D$7^2))</f>
        <v>3.0686830497794575E-3</v>
      </c>
      <c r="I7" s="64"/>
      <c r="J7" s="65"/>
      <c r="W7" s="34">
        <v>4</v>
      </c>
      <c r="X7" s="35">
        <f t="shared" si="0"/>
        <v>127</v>
      </c>
    </row>
    <row r="8" spans="1:24" ht="15.75" thickBot="1" x14ac:dyDescent="0.3">
      <c r="B8" s="93" t="s">
        <v>13</v>
      </c>
      <c r="C8" s="94"/>
      <c r="D8" s="95">
        <v>487</v>
      </c>
      <c r="E8" s="8" t="s">
        <v>24</v>
      </c>
      <c r="N8" s="86" t="s">
        <v>26</v>
      </c>
      <c r="O8" s="86"/>
      <c r="P8" s="86"/>
      <c r="Q8" s="86"/>
      <c r="R8" s="86"/>
      <c r="S8" s="86"/>
      <c r="T8" s="66"/>
      <c r="U8" s="66"/>
      <c r="W8" s="34">
        <v>5</v>
      </c>
      <c r="X8" s="35">
        <f t="shared" si="0"/>
        <v>159</v>
      </c>
    </row>
    <row r="9" spans="1:24" ht="15.75" thickBot="1" x14ac:dyDescent="0.3">
      <c r="H9" s="88" t="s">
        <v>16</v>
      </c>
      <c r="I9" s="87"/>
      <c r="N9" s="77" t="s">
        <v>19</v>
      </c>
      <c r="O9" s="78"/>
      <c r="P9" s="78"/>
      <c r="Q9" s="78"/>
      <c r="R9" s="78"/>
      <c r="S9" s="79"/>
      <c r="T9" s="84" t="s">
        <v>21</v>
      </c>
      <c r="U9" s="85"/>
      <c r="V9" s="10"/>
      <c r="W9" s="34">
        <v>6</v>
      </c>
      <c r="X9" s="35">
        <f t="shared" si="0"/>
        <v>191</v>
      </c>
    </row>
    <row r="10" spans="1:24" ht="15.75" thickBot="1" x14ac:dyDescent="0.3">
      <c r="C10" s="74" t="s">
        <v>22</v>
      </c>
      <c r="D10" s="75"/>
      <c r="E10" s="76"/>
      <c r="F10" s="58" t="s">
        <v>23</v>
      </c>
      <c r="H10" s="71" t="s">
        <v>25</v>
      </c>
      <c r="I10" s="72"/>
      <c r="J10" s="72"/>
      <c r="K10" s="73"/>
      <c r="L10" s="58" t="s">
        <v>23</v>
      </c>
      <c r="N10" s="67" t="s">
        <v>0</v>
      </c>
      <c r="O10" s="68"/>
      <c r="P10" s="69" t="s">
        <v>1</v>
      </c>
      <c r="Q10" s="70"/>
      <c r="R10" s="70" t="s">
        <v>2</v>
      </c>
      <c r="S10" s="68"/>
      <c r="T10" s="80" t="s">
        <v>20</v>
      </c>
      <c r="U10" s="81"/>
      <c r="W10" s="34">
        <v>7</v>
      </c>
      <c r="X10" s="35">
        <f t="shared" si="0"/>
        <v>223</v>
      </c>
    </row>
    <row r="11" spans="1:24" ht="15.75" thickBot="1" x14ac:dyDescent="0.3">
      <c r="B11" s="21" t="s">
        <v>4</v>
      </c>
      <c r="C11" s="22" t="s">
        <v>0</v>
      </c>
      <c r="D11" s="23" t="s">
        <v>1</v>
      </c>
      <c r="E11" s="24" t="s">
        <v>2</v>
      </c>
      <c r="F11" s="25" t="s">
        <v>9</v>
      </c>
      <c r="G11" s="3"/>
      <c r="H11" s="47">
        <v>101</v>
      </c>
      <c r="I11" s="45">
        <v>110</v>
      </c>
      <c r="J11" s="44" t="s">
        <v>10</v>
      </c>
      <c r="K11" s="46" t="s">
        <v>11</v>
      </c>
      <c r="L11" s="39" t="s">
        <v>12</v>
      </c>
      <c r="N11" s="40" t="s">
        <v>17</v>
      </c>
      <c r="O11" s="41" t="s">
        <v>18</v>
      </c>
      <c r="P11" s="40" t="s">
        <v>17</v>
      </c>
      <c r="Q11" s="41" t="s">
        <v>18</v>
      </c>
      <c r="R11" s="40" t="s">
        <v>17</v>
      </c>
      <c r="S11" s="41" t="s">
        <v>18</v>
      </c>
      <c r="T11" s="82"/>
      <c r="U11" s="83"/>
      <c r="W11" s="34">
        <v>8</v>
      </c>
      <c r="X11" s="35">
        <f t="shared" si="0"/>
        <v>255</v>
      </c>
    </row>
    <row r="12" spans="1:24" x14ac:dyDescent="0.25">
      <c r="A12" s="13"/>
      <c r="B12" s="14">
        <v>0</v>
      </c>
      <c r="C12" s="15">
        <f>$D$6*($D$7*SIN($B12*2*PI()/$D$2)+$D$5)</f>
        <v>0</v>
      </c>
      <c r="D12" s="15">
        <f>$D$6*($D$7*SIN( ($B12*2*PI()/$D$2) - (2*PI()/3) )+$D$5)</f>
        <v>-281.69132042006549</v>
      </c>
      <c r="E12" s="15">
        <f>$D$6*($D$7*SIN( ($B12*2*PI()/$D$2) + (2*PI()/3) )+$D$5)</f>
        <v>281.69132042006549</v>
      </c>
      <c r="F12" s="20">
        <f t="shared" ref="F12:F75" si="1">ROUNDDOWN( $B12/($D$2/12)+1, 0 )</f>
        <v>1</v>
      </c>
      <c r="G12" s="11"/>
      <c r="H12" s="11">
        <f>IF( OR( $F12=7,$F12=8,$F12=1,$F12=2 ), 0,   IF( OR( $F12=3,$F12=4,$F12=11,$F12=12 ), -1, 1) ) * $H$7 * IF( OR( $F12=5,$F12=6,$F12=11,$F12=12 ), $C12, $E12 ) * $I$3</f>
        <v>0</v>
      </c>
      <c r="I12" s="11">
        <f>IF( OR( $F12=5,$F12=6,$F12=11,$F12=12 ), 0, IF( OR( $F12=3,$F12=4,$F12=7,$F12=8 ), -1, 1 ) ) * $H$7 * IF( OR( $F12=3,$F12=4,$F12=9,$F12=10 ), D12, C12 ) * $I$3</f>
        <v>0</v>
      </c>
      <c r="J12" s="11">
        <f>IF( OR( $F12=3,$F12=4,$F12=9,$F12=10 ), 0, IF( OR( $F12=7,$F12=8,$F12=11,$F12=12 ), -1, 1 ) ) * $H$7 * IF( OR( $F12=5,$F12=6,$F12=11,$F12=12 ), D12, E12 ) * $I$3</f>
        <v>0.86442138024304893</v>
      </c>
      <c r="K12" s="11">
        <f>$I$3 + IF( OR( $F12=3,$F12=4,$F12=7,$F12=8,$F12=11,$F12=12 ), -1, 1 ) * $H$7 * IF( OR( $F12=3, $F12=4, $F12=9, $F12=10 ), C12, IF( OR( $F12=5, $F12=6, $F12=11, $F12=12 ), E12, D12 ) ) * $I$3</f>
        <v>0.13557861975695107</v>
      </c>
      <c r="L12" s="14">
        <f>SUM(H12:K12)</f>
        <v>1</v>
      </c>
      <c r="N12" s="48">
        <f>IF( AND( $C12&gt;0, OR( $H12&gt;0, $I12&gt;0 ) ), IF( AND( $H12&gt;0, $I12&gt;0 ), 2, 1 ), 0 )</f>
        <v>0</v>
      </c>
      <c r="O12" s="49">
        <f>IF( AND( $C12&lt;0, OR( $H12&gt;0, $I12&gt;0 ) ), IF( AND( $H12&gt;0, $I12&gt;0 ), 2, 1 ), 0 )</f>
        <v>0</v>
      </c>
      <c r="P12" s="48">
        <f>IF( AND( $D12&gt;0, OR( $I12&gt;0, $J12&gt;0 ) ), IF( AND( $I12&gt;0, $J12&gt;0 ), 2, 1 ), 0 )</f>
        <v>0</v>
      </c>
      <c r="Q12" s="49">
        <f>IF( AND( $D12&lt;0, OR( $I12&gt;0, $J12&gt;0 ) ), IF( AND( $I12&gt;0, $J12&gt;0 ), 2, 1 ), 0 )</f>
        <v>1</v>
      </c>
      <c r="R12" s="48">
        <f>IF( AND( $E12&gt;0, OR( $H12&gt;0, $J12&gt;0 ) ), IF( AND( $H12&gt;0, $J12&gt;0 ), 2, 1 ), 0 )</f>
        <v>1</v>
      </c>
      <c r="S12" s="49">
        <f>IF( AND( $E12&lt;0, OR( $H12&gt;0, $J12&gt;0 ) ), IF( AND( $H12&gt;0, $J12&gt;0 ), 2, 1 ), 0 )</f>
        <v>0</v>
      </c>
      <c r="T12" s="54">
        <f>IF(OR(N12&gt;1,O12&gt;1),$N$10,IF(OR(P12&gt;1,Q12&gt;1),$P$10,IF(OR(R12&gt;1,S12&gt;1),$R$10,0)))</f>
        <v>0</v>
      </c>
      <c r="U12" s="55">
        <f>IF( OR( N12&gt;1, P12&gt;1, R12&gt;1), $N$11, IF( OR( O12&gt;1, Q12&gt;1, S12&gt;1), $O$11, 0 ) )</f>
        <v>0</v>
      </c>
      <c r="W12" s="34">
        <v>9</v>
      </c>
      <c r="X12" s="35">
        <f t="shared" si="0"/>
        <v>287</v>
      </c>
    </row>
    <row r="13" spans="1:24" x14ac:dyDescent="0.25">
      <c r="B13" s="7">
        <v>1</v>
      </c>
      <c r="C13" s="4">
        <f>$D$6*($D$7*SIN($B13*2*PI()/$D$2)+$D$5)</f>
        <v>5.3219660371198731</v>
      </c>
      <c r="D13" s="59">
        <f>$D$6*($D$7*SIN( ($B13*2*PI()/$D$2) - (2*PI()/3) )+$D$5)</f>
        <v>-284.31459564961574</v>
      </c>
      <c r="E13" s="59">
        <f>$D$6*($D$7*SIN( ($B13*2*PI()/$D$2) + (2*PI()/3) )+$D$5)</f>
        <v>278.99262961249582</v>
      </c>
      <c r="F13" s="19">
        <f t="shared" si="1"/>
        <v>1</v>
      </c>
      <c r="H13" s="11">
        <f>IF( OR( $F13=7,$F13=8,$F13=1,$F13=2 ), 0,   IF( OR( $F13=3,$F13=4,$F13=11,$F13=12 ), -1, 1) ) * $H$7 * IF( OR( $F13=5,$F13=6,$F13=11,$F13=12 ), $C13, $E13 ) * $I$3</f>
        <v>0</v>
      </c>
      <c r="I13" s="11">
        <f>IF( OR( $F13=5,$F13=6,$F13=11,$F13=12 ), 0, IF( OR( $F13=3,$F13=4,$F13=7,$F13=8 ), -1, 1 ) ) * $H$7 * IF( OR( $F13=3,$F13=4,$F13=9,$F13=10 ), D13, C13 ) * $I$3</f>
        <v>1.6331426969611706E-2</v>
      </c>
      <c r="J13" s="11">
        <f>IF( OR( $F13=3,$F13=4,$F13=9,$F13=10 ), 0, IF( OR( $F13=7,$F13=8,$F13=11,$F13=12 ), -1, 1 ) ) * $H$7 * IF( OR( $F13=5,$F13=6,$F13=11,$F13=12 ), D13, E13 ) * $I$3</f>
        <v>0.85613995350526428</v>
      </c>
      <c r="K13" s="11">
        <f>$I$3 + IF( OR( $F13=3,$F13=4,$F13=7,$F13=8,$F13=11,$F13=12 ), -1, 1 ) * $H$7 * IF( OR( $F13=3, $F13=4, $F13=9, $F13=10 ), C13, IF( OR( $F13=5, $F13=6, $F13=11, $F13=12 ), E13, D13 ) ) * $I$3</f>
        <v>0.12752861952512395</v>
      </c>
      <c r="L13" s="12">
        <f t="shared" ref="L13:L25" si="2">SUM(H13:K13)</f>
        <v>1</v>
      </c>
      <c r="N13" s="48">
        <f t="shared" ref="N13:N76" si="3">IF( AND( $C13&gt;0, OR( $H13&gt;0, $I13&gt;0 ) ), IF( AND( $H13&gt;0, $I13&gt;0 ), 2, 1 ), 0 )</f>
        <v>1</v>
      </c>
      <c r="O13" s="49">
        <f t="shared" ref="O13:O76" si="4">IF( AND( $C13&lt;0, OR( $H13&gt;0, $I13&gt;0 ) ), IF( AND( $H13&gt;0, $I13&gt;0 ), 2, 1 ), 0 )</f>
        <v>0</v>
      </c>
      <c r="P13" s="48">
        <f t="shared" ref="P13:P76" si="5">IF( AND( $D13&gt;0, OR( $I13&gt;0, $J13&gt;0 ) ), IF( AND( $I13&gt;0, $J13&gt;0 ), 2, 1 ), 0 )</f>
        <v>0</v>
      </c>
      <c r="Q13" s="49">
        <f t="shared" ref="Q13:Q76" si="6">IF( AND( $D13&lt;0, OR( $I13&gt;0, $J13&gt;0 ) ), IF( AND( $I13&gt;0, $J13&gt;0 ), 2, 1 ), 0 )</f>
        <v>2</v>
      </c>
      <c r="R13" s="48">
        <f t="shared" ref="R13:R76" si="7">IF( AND( $E13&gt;0, OR( $H13&gt;0, $J13&gt;0 ) ), IF( AND( $H13&gt;0, $J13&gt;0 ), 2, 1 ), 0 )</f>
        <v>1</v>
      </c>
      <c r="S13" s="49">
        <f t="shared" ref="S13:S76" si="8">IF( AND( $E13&lt;0, OR( $H13&gt;0, $J13&gt;0 ) ), IF( AND( $H13&gt;0, $J13&gt;0 ), 2, 1 ), 0 )</f>
        <v>0</v>
      </c>
      <c r="T13" s="54" t="str">
        <f t="shared" ref="T13:T76" si="9">IF( OR( N13 &gt; 1,O13 &gt; 1 ), $N$10, IF( OR( P13 &gt; 1,Q13 &gt; 1 ), $P$10, IF( OR( R13 &gt; 1,S13 &gt; 1 ),$R$10, 0 ) ) )</f>
        <v>S</v>
      </c>
      <c r="U13" s="55" t="str">
        <f t="shared" ref="U13:U76" si="10">IF( OR( N13&gt;1, P13&gt;1, R13&gt;1), $N$11, IF( OR( O13&gt;1, Q13&gt;1, S13&gt;1), $O$11, 0 ) )</f>
        <v>L</v>
      </c>
      <c r="W13" s="34">
        <v>10</v>
      </c>
      <c r="X13" s="35">
        <f t="shared" si="0"/>
        <v>319</v>
      </c>
    </row>
    <row r="14" spans="1:24" x14ac:dyDescent="0.25">
      <c r="B14" s="7">
        <v>2</v>
      </c>
      <c r="C14" s="4">
        <f>$D$6*($D$7*SIN($B14*2*PI()/$D$2)+$D$5)</f>
        <v>10.642507255241805</v>
      </c>
      <c r="D14" s="59">
        <f>$D$6*($D$7*SIN( ($B14*2*PI()/$D$2) - (2*PI()/3) )+$D$5)</f>
        <v>-286.86175298693445</v>
      </c>
      <c r="E14" s="59">
        <f>$D$6*($D$7*SIN( ($B14*2*PI()/$D$2) + (2*PI()/3) )+$D$5)</f>
        <v>276.21924573169258</v>
      </c>
      <c r="F14" s="19">
        <f t="shared" si="1"/>
        <v>1</v>
      </c>
      <c r="H14" s="11">
        <f>IF( OR( $F14=7,$F14=8,$F14=1,$F14=2 ), 0,   IF( OR( $F14=3,$F14=4,$F14=11,$F14=12 ), -1, 1) ) * $H$7 * IF( OR( $F14=5,$F14=6,$F14=11,$F14=12 ), $C14, $E14 ) * $I$3</f>
        <v>0</v>
      </c>
      <c r="I14" s="11">
        <f>IF( OR( $F14=5,$F14=6,$F14=11,$F14=12 ), 0, IF( OR( $F14=3,$F14=4,$F14=7,$F14=8 ), -1, 1 ) ) * $H$7 * IF( OR( $F14=3,$F14=4,$F14=9,$F14=10 ), D14, C14 ) * $I$3</f>
        <v>3.2658481621315426E-2</v>
      </c>
      <c r="J14" s="11">
        <f>IF( OR( $F14=3,$F14=4,$F14=9,$F14=10 ), 0, IF( OR( $F14=7,$F14=8,$F14=11,$F14=12 ), -1, 1 ) ) * $H$7 * IF( OR( $F14=5,$F14=6,$F14=11,$F14=12 ), D14, E14 ) * $I$3</f>
        <v>0.84762931739971181</v>
      </c>
      <c r="K14" s="11">
        <f>$I$3 + IF( OR( $F14=3,$F14=4,$F14=7,$F14=8,$F14=11,$F14=12 ), -1, 1 ) * $H$7 * IF( OR( $F14=3, $F14=4, $F14=9, $F14=10 ), C14, IF( OR( $F14=5, $F14=6, $F14=11, $F14=12 ), E14, D14 ) ) * $I$3</f>
        <v>0.11971220097897262</v>
      </c>
      <c r="L14" s="12">
        <f t="shared" si="2"/>
        <v>0.99999999999999989</v>
      </c>
      <c r="N14" s="48">
        <f t="shared" si="3"/>
        <v>1</v>
      </c>
      <c r="O14" s="49">
        <f t="shared" si="4"/>
        <v>0</v>
      </c>
      <c r="P14" s="48">
        <f t="shared" si="5"/>
        <v>0</v>
      </c>
      <c r="Q14" s="49">
        <f t="shared" si="6"/>
        <v>2</v>
      </c>
      <c r="R14" s="48">
        <f t="shared" si="7"/>
        <v>1</v>
      </c>
      <c r="S14" s="49">
        <f t="shared" si="8"/>
        <v>0</v>
      </c>
      <c r="T14" s="54" t="str">
        <f t="shared" si="9"/>
        <v>S</v>
      </c>
      <c r="U14" s="55" t="str">
        <f t="shared" si="10"/>
        <v>L</v>
      </c>
      <c r="W14" s="34">
        <v>11</v>
      </c>
      <c r="X14" s="35">
        <f t="shared" si="0"/>
        <v>351</v>
      </c>
    </row>
    <row r="15" spans="1:24" ht="15.75" thickBot="1" x14ac:dyDescent="0.3">
      <c r="B15" s="7">
        <v>3</v>
      </c>
      <c r="C15" s="4">
        <f>$D$6*($D$7*SIN($B15*2*PI()/$D$2)+$D$5)</f>
        <v>15.960199216826359</v>
      </c>
      <c r="D15" s="59">
        <f>$D$6*($D$7*SIN( ($B15*2*PI()/$D$2) - (2*PI()/3) )+$D$5)</f>
        <v>-289.33211049640988</v>
      </c>
      <c r="E15" s="59">
        <f>$D$6*($D$7*SIN( ($B15*2*PI()/$D$2) + (2*PI()/3) )+$D$5)</f>
        <v>273.37191127958357</v>
      </c>
      <c r="F15" s="19">
        <f t="shared" si="1"/>
        <v>1</v>
      </c>
      <c r="H15" s="11">
        <f>IF( OR( $F15=7,$F15=8,$F15=1,$F15=2 ), 0,   IF( OR( $F15=3,$F15=4,$F15=11,$F15=12 ), -1, 1) ) * $H$7 * IF( OR( $F15=5,$F15=6,$F15=11,$F15=12 ), $C15, $E15 ) * $I$3</f>
        <v>0</v>
      </c>
      <c r="I15" s="11">
        <f>IF( OR( $F15=5,$F15=6,$F15=11,$F15=12 ), 0, IF( OR( $F15=3,$F15=4,$F15=7,$F15=8 ), -1, 1 ) ) * $H$7 * IF( OR( $F15=3,$F15=4,$F15=9,$F15=10 ), D15, C15 ) * $I$3</f>
        <v>4.8976792807778419E-2</v>
      </c>
      <c r="J15" s="11">
        <f>IF( OR( $F15=3,$F15=4,$F15=9,$F15=10 ), 0, IF( OR( $F15=7,$F15=8,$F15=11,$F15=12 ), -1, 1 ) ) * $H$7 * IF( OR( $F15=5,$F15=6,$F15=11,$F15=12 ), D15, E15 ) * $I$3</f>
        <v>0.83889175042947173</v>
      </c>
      <c r="K15" s="11">
        <f>$I$3 + IF( OR( $F15=3,$F15=4,$F15=7,$F15=8,$F15=11,$F15=12 ), -1, 1 ) * $H$7 * IF( OR( $F15=3, $F15=4, $F15=9, $F15=10 ), C15, IF( OR( $F15=5, $F15=6, $F15=11, $F15=12 ), E15, D15 ) ) * $I$3</f>
        <v>0.11213145676274994</v>
      </c>
      <c r="L15" s="12">
        <f t="shared" si="2"/>
        <v>1</v>
      </c>
      <c r="N15" s="48">
        <f t="shared" si="3"/>
        <v>1</v>
      </c>
      <c r="O15" s="49">
        <f t="shared" si="4"/>
        <v>0</v>
      </c>
      <c r="P15" s="48">
        <f t="shared" si="5"/>
        <v>0</v>
      </c>
      <c r="Q15" s="49">
        <f t="shared" si="6"/>
        <v>2</v>
      </c>
      <c r="R15" s="48">
        <f t="shared" si="7"/>
        <v>1</v>
      </c>
      <c r="S15" s="49">
        <f t="shared" si="8"/>
        <v>0</v>
      </c>
      <c r="T15" s="54" t="str">
        <f t="shared" si="9"/>
        <v>S</v>
      </c>
      <c r="U15" s="55" t="str">
        <f t="shared" si="10"/>
        <v>L</v>
      </c>
      <c r="W15" s="36">
        <v>12</v>
      </c>
      <c r="X15" s="37">
        <f t="shared" si="0"/>
        <v>383</v>
      </c>
    </row>
    <row r="16" spans="1:24" x14ac:dyDescent="0.25">
      <c r="B16" s="7">
        <v>4</v>
      </c>
      <c r="C16" s="4">
        <f>$D$6*($D$7*SIN($B16*2*PI()/$D$2)+$D$5)</f>
        <v>21.27361824714896</v>
      </c>
      <c r="D16" s="59">
        <f>$D$6*($D$7*SIN( ($B16*2*PI()/$D$2) - (2*PI()/3) )+$D$5)</f>
        <v>-291.7250068036015</v>
      </c>
      <c r="E16" s="59">
        <f>$D$6*($D$7*SIN( ($B16*2*PI()/$D$2) + (2*PI()/3) )+$D$5)</f>
        <v>270.45138855645257</v>
      </c>
      <c r="F16" s="19">
        <f t="shared" si="1"/>
        <v>1</v>
      </c>
      <c r="H16" s="11">
        <f>IF( OR( $F16=7,$F16=8,$F16=1,$F16=2 ), 0,   IF( OR( $F16=3,$F16=4,$F16=11,$F16=12 ), -1, 1) ) * $H$7 * IF( OR( $F16=5,$F16=6,$F16=11,$F16=12 ), $C16, $E16 ) * $I$3</f>
        <v>0</v>
      </c>
      <c r="I16" s="11">
        <f>IF( OR( $F16=5,$F16=6,$F16=11,$F16=12 ), 0, IF( OR( $F16=3,$F16=4,$F16=7,$F16=8 ), -1, 1 ) ) * $H$7 * IF( OR( $F16=3,$F16=4,$F16=9,$F16=10 ), D16, C16 ) * $I$3</f>
        <v>6.5281991722504984E-2</v>
      </c>
      <c r="J16" s="11">
        <f>IF( OR( $F16=3,$F16=4,$F16=9,$F16=10 ), 0, IF( OR( $F16=7,$F16=8,$F16=11,$F16=12 ), -1, 1 ) ) * $H$7 * IF( OR( $F16=5,$F16=6,$F16=11,$F16=12 ), D16, E16 ) * $I$3</f>
        <v>0.82992959185250392</v>
      </c>
      <c r="K16" s="11">
        <f>$I$3 + IF( OR( $F16=3,$F16=4,$F16=7,$F16=8,$F16=11,$F16=12 ), -1, 1 ) * $H$7 * IF( OR( $F16=3, $F16=4, $F16=9, $F16=10 ), C16, IF( OR( $F16=5, $F16=6, $F16=11, $F16=12 ), E16, D16 ) ) * $I$3</f>
        <v>0.10478841642499115</v>
      </c>
      <c r="L16" s="12">
        <f t="shared" si="2"/>
        <v>1</v>
      </c>
      <c r="N16" s="48">
        <f t="shared" si="3"/>
        <v>1</v>
      </c>
      <c r="O16" s="49">
        <f t="shared" si="4"/>
        <v>0</v>
      </c>
      <c r="P16" s="48">
        <f t="shared" si="5"/>
        <v>0</v>
      </c>
      <c r="Q16" s="49">
        <f t="shared" si="6"/>
        <v>2</v>
      </c>
      <c r="R16" s="48">
        <f t="shared" si="7"/>
        <v>1</v>
      </c>
      <c r="S16" s="49">
        <f t="shared" si="8"/>
        <v>0</v>
      </c>
      <c r="T16" s="54" t="str">
        <f t="shared" si="9"/>
        <v>S</v>
      </c>
      <c r="U16" s="55" t="str">
        <f t="shared" si="10"/>
        <v>L</v>
      </c>
    </row>
    <row r="17" spans="2:21" x14ac:dyDescent="0.25">
      <c r="B17" s="7">
        <v>5</v>
      </c>
      <c r="C17" s="4">
        <f>$D$6*($D$7*SIN($B17*2*PI()/$D$2)+$D$5)</f>
        <v>26.581341815452067</v>
      </c>
      <c r="D17" s="59">
        <f>$D$6*($D$7*SIN( ($B17*2*PI()/$D$2) - (2*PI()/3) )+$D$5)</f>
        <v>-294.03980127230545</v>
      </c>
      <c r="E17" s="59">
        <f>$D$6*($D$7*SIN( ($B17*2*PI()/$D$2) + (2*PI()/3) )+$D$5)</f>
        <v>267.45845945685335</v>
      </c>
      <c r="F17" s="19">
        <f t="shared" si="1"/>
        <v>1</v>
      </c>
      <c r="H17" s="11">
        <f>IF( OR( $F17=7,$F17=8,$F17=1,$F17=2 ), 0,   IF( OR( $F17=3,$F17=4,$F17=11,$F17=12 ), -1, 1) ) * $H$7 * IF( OR( $F17=5,$F17=6,$F17=11,$F17=12 ), $C17, $E17 ) * $I$3</f>
        <v>0</v>
      </c>
      <c r="I17" s="11">
        <f>IF( OR( $F17=5,$F17=6,$F17=11,$F17=12 ), 0, IF( OR( $F17=3,$F17=4,$F17=7,$F17=8 ), -1, 1 ) ) * $H$7 * IF( OR( $F17=3,$F17=4,$F17=9,$F17=10 ), D17, C17 ) * $I$3</f>
        <v>8.1569713069471667E-2</v>
      </c>
      <c r="J17" s="11">
        <f>IF( OR( $F17=3,$F17=4,$F17=9,$F17=10 ), 0, IF( OR( $F17=7,$F17=8,$F17=11,$F17=12 ), -1, 1 ) ) * $H$7 * IF( OR( $F17=5,$F17=6,$F17=11,$F17=12 ), D17, E17 ) * $I$3</f>
        <v>0.82074524105537205</v>
      </c>
      <c r="K17" s="11">
        <f>$I$3 + IF( OR( $F17=3,$F17=4,$F17=7,$F17=8,$F17=11,$F17=12 ), -1, 1 ) * $H$7 * IF( OR( $F17=3, $F17=4, $F17=9, $F17=10 ), C17, IF( OR( $F17=5, $F17=6, $F17=11, $F17=12 ), E17, D17 ) ) * $I$3</f>
        <v>9.768504587515614E-2</v>
      </c>
      <c r="L17" s="12">
        <f t="shared" si="2"/>
        <v>0.99999999999999989</v>
      </c>
      <c r="N17" s="48">
        <f t="shared" si="3"/>
        <v>1</v>
      </c>
      <c r="O17" s="49">
        <f t="shared" si="4"/>
        <v>0</v>
      </c>
      <c r="P17" s="48">
        <f t="shared" si="5"/>
        <v>0</v>
      </c>
      <c r="Q17" s="49">
        <f t="shared" si="6"/>
        <v>2</v>
      </c>
      <c r="R17" s="48">
        <f t="shared" si="7"/>
        <v>1</v>
      </c>
      <c r="S17" s="49">
        <f t="shared" si="8"/>
        <v>0</v>
      </c>
      <c r="T17" s="54" t="str">
        <f t="shared" si="9"/>
        <v>S</v>
      </c>
      <c r="U17" s="55" t="str">
        <f t="shared" si="10"/>
        <v>L</v>
      </c>
    </row>
    <row r="18" spans="2:21" x14ac:dyDescent="0.25">
      <c r="B18" s="7">
        <v>6</v>
      </c>
      <c r="C18" s="4">
        <f>$D$6*($D$7*SIN($B18*2*PI()/$D$2)+$D$5)</f>
        <v>31.881948915791039</v>
      </c>
      <c r="D18" s="59">
        <f>$D$6*($D$7*SIN( ($B18*2*PI()/$D$2) - (2*PI()/3) )+$D$5)</f>
        <v>-296.27587417606867</v>
      </c>
      <c r="E18" s="59">
        <f>$D$6*($D$7*SIN( ($B18*2*PI()/$D$2) + (2*PI()/3) )+$D$5)</f>
        <v>264.39392526027763</v>
      </c>
      <c r="F18" s="19">
        <f t="shared" si="1"/>
        <v>1</v>
      </c>
      <c r="H18" s="11">
        <f>IF( OR( $F18=7,$F18=8,$F18=1,$F18=2 ), 0,   IF( OR( $F18=3,$F18=4,$F18=11,$F18=12 ), -1, 1) ) * $H$7 * IF( OR( $F18=5,$F18=6,$F18=11,$F18=12 ), $C18, $E18 ) * $I$3</f>
        <v>0</v>
      </c>
      <c r="I18" s="11">
        <f>IF( OR( $F18=5,$F18=6,$F18=11,$F18=12 ), 0, IF( OR( $F18=3,$F18=4,$F18=7,$F18=8 ), -1, 1 ) ) * $H$7 * IF( OR( $F18=3,$F18=4,$F18=9,$F18=10 ), D18, C18 ) * $I$3</f>
        <v>9.7835596231822516E-2</v>
      </c>
      <c r="J18" s="11">
        <f>IF( OR( $F18=3,$F18=4,$F18=9,$F18=10 ), 0, IF( OR( $F18=7,$F18=8,$F18=11,$F18=12 ), -1, 1 ) ) * $H$7 * IF( OR( $F18=5,$F18=6,$F18=11,$F18=12 ), D18, E18 ) * $I$3</f>
        <v>0.81134115691087072</v>
      </c>
      <c r="K18" s="11">
        <f>$I$3 + IF( OR( $F18=3,$F18=4,$F18=7,$F18=8,$F18=11,$F18=12 ), -1, 1 ) * $H$7 * IF( OR( $F18=3, $F18=4, $F18=9, $F18=10 ), C18, IF( OR( $F18=5, $F18=6, $F18=11, $F18=12 ), E18, D18 ) ) * $I$3</f>
        <v>9.0823246857306805E-2</v>
      </c>
      <c r="L18" s="12">
        <f t="shared" si="2"/>
        <v>1</v>
      </c>
      <c r="N18" s="48">
        <f t="shared" si="3"/>
        <v>1</v>
      </c>
      <c r="O18" s="49">
        <f t="shared" si="4"/>
        <v>0</v>
      </c>
      <c r="P18" s="48">
        <f t="shared" si="5"/>
        <v>0</v>
      </c>
      <c r="Q18" s="49">
        <f t="shared" si="6"/>
        <v>2</v>
      </c>
      <c r="R18" s="48">
        <f t="shared" si="7"/>
        <v>1</v>
      </c>
      <c r="S18" s="49">
        <f t="shared" si="8"/>
        <v>0</v>
      </c>
      <c r="T18" s="54" t="str">
        <f t="shared" si="9"/>
        <v>S</v>
      </c>
      <c r="U18" s="55" t="str">
        <f t="shared" si="10"/>
        <v>L</v>
      </c>
    </row>
    <row r="19" spans="2:21" x14ac:dyDescent="0.25">
      <c r="B19" s="7">
        <v>7</v>
      </c>
      <c r="C19" s="4">
        <f>$D$6*($D$7*SIN($B19*2*PI()/$D$2)+$D$5)</f>
        <v>37.174020447471776</v>
      </c>
      <c r="D19" s="59">
        <f>$D$6*($D$7*SIN( ($B19*2*PI()/$D$2) - (2*PI()/3) )+$D$5)</f>
        <v>-298.43262686410463</v>
      </c>
      <c r="E19" s="59">
        <f>$D$6*($D$7*SIN( ($B19*2*PI()/$D$2) + (2*PI()/3) )+$D$5)</f>
        <v>261.25860641663286</v>
      </c>
      <c r="F19" s="19">
        <f t="shared" si="1"/>
        <v>1</v>
      </c>
      <c r="H19" s="11">
        <f>IF( OR( $F19=7,$F19=8,$F19=1,$F19=2 ), 0,   IF( OR( $F19=3,$F19=4,$F19=11,$F19=12 ), -1, 1) ) * $H$7 * IF( OR( $F19=5,$F19=6,$F19=11,$F19=12 ), $C19, $E19 ) * $I$3</f>
        <v>0</v>
      </c>
      <c r="I19" s="11">
        <f>IF( OR( $F19=5,$F19=6,$F19=11,$F19=12 ), 0, IF( OR( $F19=3,$F19=4,$F19=7,$F19=8 ), -1, 1 ) ) * $H$7 * IF( OR( $F19=3,$F19=4,$F19=9,$F19=10 ), D19, C19 ) * $I$3</f>
        <v>0.1140752864393116</v>
      </c>
      <c r="J19" s="11">
        <f>IF( OR( $F19=3,$F19=4,$F19=9,$F19=10 ), 0, IF( OR( $F19=7,$F19=8,$F19=11,$F19=12 ), -1, 1 ) ) * $H$7 * IF( OR( $F19=5,$F19=6,$F19=11,$F19=12 ), D19, E19 ) * $I$3</f>
        <v>0.80171985711972382</v>
      </c>
      <c r="K19" s="11">
        <f>$I$3 + IF( OR( $F19=3,$F19=4,$F19=7,$F19=8,$F19=11,$F19=12 ), -1, 1 ) * $H$7 * IF( OR( $F19=3, $F19=4, $F19=9, $F19=10 ), C19, IF( OR( $F19=5, $F19=6, $F19=11, $F19=12 ), E19, D19 ) ) * $I$3</f>
        <v>8.4204856440964537E-2</v>
      </c>
      <c r="L19" s="12">
        <f t="shared" si="2"/>
        <v>1</v>
      </c>
      <c r="N19" s="48">
        <f t="shared" si="3"/>
        <v>1</v>
      </c>
      <c r="O19" s="49">
        <f t="shared" si="4"/>
        <v>0</v>
      </c>
      <c r="P19" s="48">
        <f t="shared" si="5"/>
        <v>0</v>
      </c>
      <c r="Q19" s="49">
        <f t="shared" si="6"/>
        <v>2</v>
      </c>
      <c r="R19" s="48">
        <f t="shared" si="7"/>
        <v>1</v>
      </c>
      <c r="S19" s="49">
        <f t="shared" si="8"/>
        <v>0</v>
      </c>
      <c r="T19" s="54" t="str">
        <f t="shared" si="9"/>
        <v>S</v>
      </c>
      <c r="U19" s="55" t="str">
        <f t="shared" si="10"/>
        <v>L</v>
      </c>
    </row>
    <row r="20" spans="2:21" x14ac:dyDescent="0.25">
      <c r="B20" s="7">
        <v>8</v>
      </c>
      <c r="C20" s="4">
        <f>$D$6*($D$7*SIN($B20*2*PI()/$D$2)+$D$5)</f>
        <v>42.456139594978339</v>
      </c>
      <c r="D20" s="59">
        <f>$D$6*($D$7*SIN( ($B20*2*PI()/$D$2) - (2*PI()/3) )+$D$5)</f>
        <v>-300.50948192156665</v>
      </c>
      <c r="E20" s="59">
        <f>$D$6*($D$7*SIN( ($B20*2*PI()/$D$2) + (2*PI()/3) )+$D$5)</f>
        <v>258.05334232658834</v>
      </c>
      <c r="F20" s="19">
        <f t="shared" si="1"/>
        <v>1</v>
      </c>
      <c r="H20" s="11">
        <f>IF( OR( $F20=7,$F20=8,$F20=1,$F20=2 ), 0,   IF( OR( $F20=3,$F20=4,$F20=11,$F20=12 ), -1, 1) ) * $H$7 * IF( OR( $F20=5,$F20=6,$F20=11,$F20=12 ), $C20, $E20 ) * $I$3</f>
        <v>0</v>
      </c>
      <c r="I20" s="11">
        <f>IF( OR( $F20=5,$F20=6,$F20=11,$F20=12 ), 0, IF( OR( $F20=3,$F20=4,$F20=7,$F20=8 ), -1, 1 ) ) * $H$7 * IF( OR( $F20=3,$F20=4,$F20=9,$F20=10 ), D20, C20 ) * $I$3</f>
        <v>0.13028443593418051</v>
      </c>
      <c r="J20" s="11">
        <f>IF( OR( $F20=3,$F20=4,$F20=9,$F20=10 ), 0, IF( OR( $F20=7,$F20=8,$F20=11,$F20=12 ), -1, 1 ) ) * $H$7 * IF( OR( $F20=5,$F20=6,$F20=11,$F20=12 ), D20, E20 ) * $I$3</f>
        <v>0.79188391753653742</v>
      </c>
      <c r="K20" s="11">
        <f>$I$3 + IF( OR( $F20=3,$F20=4,$F20=7,$F20=8,$F20=11,$F20=12 ), -1, 1 ) * $H$7 * IF( OR( $F20=3, $F20=4, $F20=9, $F20=10 ), C20, IF( OR( $F20=5, $F20=6, $F20=11, $F20=12 ), E20, D20 ) ) * $I$3</f>
        <v>7.7831646529282095E-2</v>
      </c>
      <c r="L20" s="12">
        <f t="shared" si="2"/>
        <v>1</v>
      </c>
      <c r="N20" s="48">
        <f t="shared" si="3"/>
        <v>1</v>
      </c>
      <c r="O20" s="49">
        <f t="shared" si="4"/>
        <v>0</v>
      </c>
      <c r="P20" s="48">
        <f t="shared" si="5"/>
        <v>0</v>
      </c>
      <c r="Q20" s="49">
        <f t="shared" si="6"/>
        <v>2</v>
      </c>
      <c r="R20" s="48">
        <f t="shared" si="7"/>
        <v>1</v>
      </c>
      <c r="S20" s="49">
        <f t="shared" si="8"/>
        <v>0</v>
      </c>
      <c r="T20" s="54" t="str">
        <f t="shared" si="9"/>
        <v>S</v>
      </c>
      <c r="U20" s="55" t="str">
        <f t="shared" si="10"/>
        <v>L</v>
      </c>
    </row>
    <row r="21" spans="2:21" x14ac:dyDescent="0.25">
      <c r="B21" s="7">
        <v>9</v>
      </c>
      <c r="C21" s="4">
        <f>$D$6*($D$7*SIN($B21*2*PI()/$D$2)+$D$5)</f>
        <v>47.726892207288664</v>
      </c>
      <c r="D21" s="59">
        <f>$D$6*($D$7*SIN( ($B21*2*PI()/$D$2) - (2*PI()/3) )+$D$5)</f>
        <v>-302.5058833241356</v>
      </c>
      <c r="E21" s="59">
        <f>$D$6*($D$7*SIN( ($B21*2*PI()/$D$2) + (2*PI()/3) )+$D$5)</f>
        <v>254.77899111684692</v>
      </c>
      <c r="F21" s="19">
        <f t="shared" si="1"/>
        <v>1</v>
      </c>
      <c r="H21" s="11">
        <f>IF( OR( $F21=7,$F21=8,$F21=1,$F21=2 ), 0,   IF( OR( $F21=3,$F21=4,$F21=11,$F21=12 ), -1, 1) ) * $H$7 * IF( OR( $F21=5,$F21=6,$F21=11,$F21=12 ), $C21, $E21 ) * $I$3</f>
        <v>0</v>
      </c>
      <c r="I21" s="11">
        <f>IF( OR( $F21=5,$F21=6,$F21=11,$F21=12 ), 0, IF( OR( $F21=3,$F21=4,$F21=7,$F21=8 ), -1, 1 ) ) * $H$7 * IF( OR( $F21=3,$F21=4,$F21=9,$F21=10 ), D21, C21 ) * $I$3</f>
        <v>0.14645870513515799</v>
      </c>
      <c r="J21" s="11">
        <f>IF( OR( $F21=3,$F21=4,$F21=9,$F21=10 ), 0, IF( OR( $F21=7,$F21=8,$F21=11,$F21=12 ), -1, 1 ) ) * $H$7 * IF( OR( $F21=5,$F21=6,$F21=11,$F21=12 ), D21, E21 ) * $I$3</f>
        <v>0.78183597148017914</v>
      </c>
      <c r="K21" s="11">
        <f>$I$3 + IF( OR( $F21=3,$F21=4,$F21=7,$F21=8,$F21=11,$F21=12 ), -1, 1 ) * $H$7 * IF( OR( $F21=3, $F21=4, $F21=9, $F21=10 ), C21, IF( OR( $F21=5, $F21=6, $F21=11, $F21=12 ), E21, D21 ) ) * $I$3</f>
        <v>7.1705323384662845E-2</v>
      </c>
      <c r="L21" s="12">
        <f t="shared" si="2"/>
        <v>1</v>
      </c>
      <c r="N21" s="48">
        <f t="shared" si="3"/>
        <v>1</v>
      </c>
      <c r="O21" s="49">
        <f t="shared" si="4"/>
        <v>0</v>
      </c>
      <c r="P21" s="48">
        <f t="shared" si="5"/>
        <v>0</v>
      </c>
      <c r="Q21" s="49">
        <f t="shared" si="6"/>
        <v>2</v>
      </c>
      <c r="R21" s="48">
        <f t="shared" si="7"/>
        <v>1</v>
      </c>
      <c r="S21" s="49">
        <f t="shared" si="8"/>
        <v>0</v>
      </c>
      <c r="T21" s="54" t="str">
        <f t="shared" si="9"/>
        <v>S</v>
      </c>
      <c r="U21" s="55" t="str">
        <f t="shared" si="10"/>
        <v>L</v>
      </c>
    </row>
    <row r="22" spans="2:21" x14ac:dyDescent="0.25">
      <c r="B22" s="7">
        <v>10</v>
      </c>
      <c r="C22" s="4">
        <f>$D$6*($D$7*SIN($B22*2*PI()/$D$2)+$D$5)</f>
        <v>52.984867176477003</v>
      </c>
      <c r="D22" s="59">
        <f>$D$6*($D$7*SIN( ($B22*2*PI()/$D$2) - (2*PI()/3) )+$D$5)</f>
        <v>-304.42129658688128</v>
      </c>
      <c r="E22" s="59">
        <f>$D$6*($D$7*SIN( ($B22*2*PI()/$D$2) + (2*PI()/3) )+$D$5)</f>
        <v>251.43642941040429</v>
      </c>
      <c r="F22" s="19">
        <f t="shared" si="1"/>
        <v>1</v>
      </c>
      <c r="H22" s="11">
        <f>IF( OR( $F22=7,$F22=8,$F22=1,$F22=2 ), 0,   IF( OR( $F22=3,$F22=4,$F22=11,$F22=12 ), -1, 1) ) * $H$7 * IF( OR( $F22=5,$F22=6,$F22=11,$F22=12 ), $C22, $E22 ) * $I$3</f>
        <v>0</v>
      </c>
      <c r="I22" s="11">
        <f>IF( OR( $F22=5,$F22=6,$F22=11,$F22=12 ), 0, IF( OR( $F22=3,$F22=4,$F22=7,$F22=8 ), -1, 1 ) ) * $H$7 * IF( OR( $F22=3,$F22=4,$F22=9,$F22=10 ), D22, C22 ) * $I$3</f>
        <v>0.16259376379927093</v>
      </c>
      <c r="J22" s="11">
        <f>IF( OR( $F22=3,$F22=4,$F22=9,$F22=10 ), 0, IF( OR( $F22=7,$F22=8,$F22=11,$F22=12 ), -1, 1 ) ) * $H$7 * IF( OR( $F22=5,$F22=6,$F22=11,$F22=12 ), D22, E22 ) * $I$3</f>
        <v>0.77157870902877668</v>
      </c>
      <c r="K22" s="11">
        <f>$I$3 + IF( OR( $F22=3,$F22=4,$F22=7,$F22=8,$F22=11,$F22=12 ), -1, 1 ) * $H$7 * IF( OR( $F22=3, $F22=4, $F22=9, $F22=10 ), C22, IF( OR( $F22=5, $F22=6, $F22=11, $F22=12 ), E22, D22 ) ) * $I$3</f>
        <v>6.5827527171952394E-2</v>
      </c>
      <c r="L22" s="12">
        <f t="shared" si="2"/>
        <v>1</v>
      </c>
      <c r="N22" s="48">
        <f t="shared" si="3"/>
        <v>1</v>
      </c>
      <c r="O22" s="49">
        <f t="shared" si="4"/>
        <v>0</v>
      </c>
      <c r="P22" s="48">
        <f t="shared" si="5"/>
        <v>0</v>
      </c>
      <c r="Q22" s="49">
        <f t="shared" si="6"/>
        <v>2</v>
      </c>
      <c r="R22" s="48">
        <f t="shared" si="7"/>
        <v>1</v>
      </c>
      <c r="S22" s="49">
        <f t="shared" si="8"/>
        <v>0</v>
      </c>
      <c r="T22" s="54" t="str">
        <f t="shared" si="9"/>
        <v>S</v>
      </c>
      <c r="U22" s="55" t="str">
        <f t="shared" si="10"/>
        <v>L</v>
      </c>
    </row>
    <row r="23" spans="2:21" x14ac:dyDescent="0.25">
      <c r="B23" s="7">
        <v>11</v>
      </c>
      <c r="C23" s="4">
        <f>$D$6*($D$7*SIN($B23*2*PI()/$D$2)+$D$5)</f>
        <v>58.228656815501679</v>
      </c>
      <c r="D23" s="59">
        <f>$D$6*($D$7*SIN( ($B23*2*PI()/$D$2) - (2*PI()/3) )+$D$5)</f>
        <v>-306.25520890735686</v>
      </c>
      <c r="E23" s="59">
        <f>$D$6*($D$7*SIN( ($B23*2*PI()/$D$2) + (2*PI()/3) )+$D$5)</f>
        <v>248.02655209185519</v>
      </c>
      <c r="F23" s="19">
        <f t="shared" si="1"/>
        <v>1</v>
      </c>
      <c r="H23" s="11">
        <f>IF( OR( $F23=7,$F23=8,$F23=1,$F23=2 ), 0,   IF( OR( $F23=3,$F23=4,$F23=11,$F23=12 ), -1, 1) ) * $H$7 * IF( OR( $F23=5,$F23=6,$F23=11,$F23=12 ), $C23, $E23 ) * $I$3</f>
        <v>0</v>
      </c>
      <c r="I23" s="11">
        <f>IF( OR( $F23=5,$F23=6,$F23=11,$F23=12 ), 0, IF( OR( $F23=3,$F23=4,$F23=7,$F23=8 ), -1, 1 ) ) * $H$7 * IF( OR( $F23=3,$F23=4,$F23=9,$F23=10 ), D23, C23 ) * $I$3</f>
        <v>0.17868529218115509</v>
      </c>
      <c r="J23" s="11">
        <f>IF( OR( $F23=3,$F23=4,$F23=9,$F23=10 ), 0, IF( OR( $F23=7,$F23=8,$F23=11,$F23=12 ), -1, 1 ) ) * $H$7 * IF( OR( $F23=5,$F23=6,$F23=11,$F23=12 ), D23, E23 ) * $I$3</f>
        <v>0.76111487629951768</v>
      </c>
      <c r="K23" s="11">
        <f>$I$3 + IF( OR( $F23=3,$F23=4,$F23=7,$F23=8,$F23=11,$F23=12 ), -1, 1 ) * $H$7 * IF( OR( $F23=3, $F23=4, $F23=9, $F23=10 ), C23, IF( OR( $F23=5, $F23=6, $F23=11, $F23=12 ), E23, D23 ) ) * $I$3</f>
        <v>6.0199831519327285E-2</v>
      </c>
      <c r="L23" s="12">
        <f t="shared" si="2"/>
        <v>1</v>
      </c>
      <c r="N23" s="48">
        <f t="shared" si="3"/>
        <v>1</v>
      </c>
      <c r="O23" s="49">
        <f t="shared" si="4"/>
        <v>0</v>
      </c>
      <c r="P23" s="48">
        <f t="shared" si="5"/>
        <v>0</v>
      </c>
      <c r="Q23" s="49">
        <f t="shared" si="6"/>
        <v>2</v>
      </c>
      <c r="R23" s="48">
        <f t="shared" si="7"/>
        <v>1</v>
      </c>
      <c r="S23" s="49">
        <f t="shared" si="8"/>
        <v>0</v>
      </c>
      <c r="T23" s="54" t="str">
        <f t="shared" si="9"/>
        <v>S</v>
      </c>
      <c r="U23" s="55" t="str">
        <f t="shared" si="10"/>
        <v>L</v>
      </c>
    </row>
    <row r="24" spans="2:21" x14ac:dyDescent="0.25">
      <c r="B24" s="7">
        <v>12</v>
      </c>
      <c r="C24" s="4">
        <f>$D$6*($D$7*SIN($B24*2*PI()/$D$2)+$D$5)</f>
        <v>63.456857235076889</v>
      </c>
      <c r="D24" s="59">
        <f>$D$6*($D$7*SIN( ($B24*2*PI()/$D$2) - (2*PI()/3) )+$D$5)</f>
        <v>-308.00712930288864</v>
      </c>
      <c r="E24" s="59">
        <f>$D$6*($D$7*SIN( ($B24*2*PI()/$D$2) + (2*PI()/3) )+$D$5)</f>
        <v>244.55027206781182</v>
      </c>
      <c r="F24" s="19">
        <f t="shared" si="1"/>
        <v>1</v>
      </c>
      <c r="H24" s="11">
        <f>IF( OR( $F24=7,$F24=8,$F24=1,$F24=2 ), 0,   IF( OR( $F24=3,$F24=4,$F24=11,$F24=12 ), -1, 1) ) * $H$7 * IF( OR( $F24=5,$F24=6,$F24=11,$F24=12 ), $C24, $E24 ) * $I$3</f>
        <v>0</v>
      </c>
      <c r="I24" s="11">
        <f>IF( OR( $F24=5,$F24=6,$F24=11,$F24=12 ), 0, IF( OR( $F24=3,$F24=4,$F24=7,$F24=8 ), -1, 1 ) ) * $H$7 * IF( OR( $F24=3,$F24=4,$F24=9,$F24=10 ), D24, C24 ) * $I$3</f>
        <v>0.19472898218955537</v>
      </c>
      <c r="J24" s="11">
        <f>IF( OR( $F24=3,$F24=4,$F24=9,$F24=10 ), 0, IF( OR( $F24=7,$F24=8,$F24=11,$F24=12 ), -1, 1 ) ) * $H$7 * IF( OR( $F24=5,$F24=6,$F24=11,$F24=12 ), D24, E24 ) * $I$3</f>
        <v>0.75044727471344885</v>
      </c>
      <c r="K24" s="11">
        <f>$I$3 + IF( OR( $F24=3,$F24=4,$F24=7,$F24=8,$F24=11,$F24=12 ), -1, 1 ) * $H$7 * IF( OR( $F24=3, $F24=4, $F24=9, $F24=10 ), C24, IF( OR( $F24=5, $F24=6, $F24=11, $F24=12 ), E24, D24 ) ) * $I$3</f>
        <v>5.4823743096996003E-2</v>
      </c>
      <c r="L24" s="12">
        <f t="shared" si="2"/>
        <v>1.0000000000000002</v>
      </c>
      <c r="N24" s="48">
        <f t="shared" si="3"/>
        <v>1</v>
      </c>
      <c r="O24" s="49">
        <f t="shared" si="4"/>
        <v>0</v>
      </c>
      <c r="P24" s="48">
        <f t="shared" si="5"/>
        <v>0</v>
      </c>
      <c r="Q24" s="49">
        <f t="shared" si="6"/>
        <v>2</v>
      </c>
      <c r="R24" s="48">
        <f t="shared" si="7"/>
        <v>1</v>
      </c>
      <c r="S24" s="49">
        <f t="shared" si="8"/>
        <v>0</v>
      </c>
      <c r="T24" s="54" t="str">
        <f t="shared" si="9"/>
        <v>S</v>
      </c>
      <c r="U24" s="55" t="str">
        <f t="shared" si="10"/>
        <v>L</v>
      </c>
    </row>
    <row r="25" spans="2:21" x14ac:dyDescent="0.25">
      <c r="B25" s="7">
        <v>13</v>
      </c>
      <c r="C25" s="4">
        <f>$D$6*($D$7*SIN($B25*2*PI()/$D$2)+$D$5)</f>
        <v>68.668068719527852</v>
      </c>
      <c r="D25" s="59">
        <f>$D$6*($D$7*SIN( ($B25*2*PI()/$D$2) - (2*PI()/3) )+$D$5)</f>
        <v>-309.67658874202368</v>
      </c>
      <c r="E25" s="59">
        <f>$D$6*($D$7*SIN( ($B25*2*PI()/$D$2) + (2*PI()/3) )+$D$5)</f>
        <v>241.00852002249587</v>
      </c>
      <c r="F25" s="19">
        <f t="shared" si="1"/>
        <v>1</v>
      </c>
      <c r="H25" s="11">
        <f>IF( OR( $F25=7,$F25=8,$F25=1,$F25=2 ), 0,   IF( OR( $F25=3,$F25=4,$F25=11,$F25=12 ), -1, 1) ) * $H$7 * IF( OR( $F25=5,$F25=6,$F25=11,$F25=12 ), $C25, $E25 ) * $I$3</f>
        <v>0</v>
      </c>
      <c r="I25" s="11">
        <f>IF( OR( $F25=5,$F25=6,$F25=11,$F25=12 ), 0, IF( OR( $F25=3,$F25=4,$F25=7,$F25=8 ), -1, 1 ) ) * $H$7 * IF( OR( $F25=3,$F25=4,$F25=9,$F25=10 ), D25, C25 ) * $I$3</f>
        <v>0.2107205385407061</v>
      </c>
      <c r="J25" s="11">
        <f>IF( OR( $F25=3,$F25=4,$F25=9,$F25=10 ), 0, IF( OR( $F25=7,$F25=8,$F25=11,$F25=12 ), -1, 1 ) ) * $H$7 * IF( OR( $F25=5,$F25=6,$F25=11,$F25=12 ), D25, E25 ) * $I$3</f>
        <v>0.73957876024546609</v>
      </c>
      <c r="K25" s="11">
        <f>$I$3 + IF( OR( $F25=3,$F25=4,$F25=7,$F25=8,$F25=11,$F25=12 ), -1, 1 ) * $H$7 * IF( OR( $F25=3, $F25=4, $F25=9, $F25=10 ), C25, IF( OR( $F25=5, $F25=6, $F25=11, $F25=12 ), E25, D25 ) ) * $I$3</f>
        <v>4.9700701213827969E-2</v>
      </c>
      <c r="L25" s="12">
        <f t="shared" si="2"/>
        <v>1.0000000000000002</v>
      </c>
      <c r="N25" s="48">
        <f t="shared" si="3"/>
        <v>1</v>
      </c>
      <c r="O25" s="49">
        <f t="shared" si="4"/>
        <v>0</v>
      </c>
      <c r="P25" s="48">
        <f t="shared" si="5"/>
        <v>0</v>
      </c>
      <c r="Q25" s="49">
        <f t="shared" si="6"/>
        <v>2</v>
      </c>
      <c r="R25" s="48">
        <f t="shared" si="7"/>
        <v>1</v>
      </c>
      <c r="S25" s="49">
        <f t="shared" si="8"/>
        <v>0</v>
      </c>
      <c r="T25" s="54" t="str">
        <f t="shared" si="9"/>
        <v>S</v>
      </c>
      <c r="U25" s="55" t="str">
        <f t="shared" si="10"/>
        <v>L</v>
      </c>
    </row>
    <row r="26" spans="2:21" x14ac:dyDescent="0.25">
      <c r="B26" s="7">
        <v>14</v>
      </c>
      <c r="C26" s="4">
        <f>$D$6*($D$7*SIN($B26*2*PI()/$D$2)+$D$5)</f>
        <v>73.86089610152851</v>
      </c>
      <c r="D26" s="59">
        <f>$D$6*($D$7*SIN( ($B26*2*PI()/$D$2) - (2*PI()/3) )+$D$5)</f>
        <v>-311.26314027010113</v>
      </c>
      <c r="E26" s="59">
        <f>$D$6*($D$7*SIN( ($B26*2*PI()/$D$2) + (2*PI()/3) )+$D$5)</f>
        <v>237.40224416857268</v>
      </c>
      <c r="F26" s="19">
        <f t="shared" si="1"/>
        <v>1</v>
      </c>
      <c r="H26" s="11">
        <f>IF( OR( $F26=7,$F26=8,$F26=1,$F26=2 ), 0,   IF( OR( $F26=3,$F26=4,$F26=11,$F26=12 ), -1, 1) ) * $H$7 * IF( OR( $F26=5,$F26=6,$F26=11,$F26=12 ), $C26, $E26 ) * $I$3</f>
        <v>0</v>
      </c>
      <c r="I26" s="11">
        <f>IF( OR( $F26=5,$F26=6,$F26=11,$F26=12 ), 0, IF( OR( $F26=3,$F26=4,$F26=7,$F26=8 ), -1, 1 ) ) * $H$7 * IF( OR( $F26=3,$F26=4,$F26=9,$F26=10 ), D26, C26 ) * $I$3</f>
        <v>0.22665567990828214</v>
      </c>
      <c r="J26" s="11">
        <f>IF( OR( $F26=3,$F26=4,$F26=9,$F26=10 ), 0, IF( OR( $F26=7,$F26=8,$F26=11,$F26=12 ), -1, 1 ) ) * $H$7 * IF( OR( $F26=5,$F26=6,$F26=11,$F26=12 ), D26, E26 ) * $I$3</f>
        <v>0.72851224265970305</v>
      </c>
      <c r="K26" s="11">
        <f>$I$3 + IF( OR( $F26=3,$F26=4,$F26=7,$F26=8,$F26=11,$F26=12 ), -1, 1 ) * $H$7 * IF( OR( $F26=3, $F26=4, $F26=9, $F26=10 ), C26, IF( OR( $F26=5, $F26=6, $F26=11, $F26=12 ), E26, D26 ) ) * $I$3</f>
        <v>4.4832077432015005E-2</v>
      </c>
      <c r="L26" s="12">
        <f t="shared" ref="L26:L50" si="11">SUM(H26:K26)</f>
        <v>1.0000000000000002</v>
      </c>
      <c r="N26" s="48">
        <f t="shared" si="3"/>
        <v>1</v>
      </c>
      <c r="O26" s="49">
        <f t="shared" si="4"/>
        <v>0</v>
      </c>
      <c r="P26" s="48">
        <f t="shared" si="5"/>
        <v>0</v>
      </c>
      <c r="Q26" s="49">
        <f t="shared" si="6"/>
        <v>2</v>
      </c>
      <c r="R26" s="48">
        <f t="shared" si="7"/>
        <v>1</v>
      </c>
      <c r="S26" s="49">
        <f t="shared" si="8"/>
        <v>0</v>
      </c>
      <c r="T26" s="54" t="str">
        <f t="shared" si="9"/>
        <v>S</v>
      </c>
      <c r="U26" s="55" t="str">
        <f t="shared" si="10"/>
        <v>L</v>
      </c>
    </row>
    <row r="27" spans="2:21" x14ac:dyDescent="0.25">
      <c r="B27" s="7">
        <v>15</v>
      </c>
      <c r="C27" s="4">
        <f>$D$6*($D$7*SIN($B27*2*PI()/$D$2)+$D$5)</f>
        <v>79.033949135621569</v>
      </c>
      <c r="D27" s="59">
        <f>$D$6*($D$7*SIN( ($B27*2*PI()/$D$2) - (2*PI()/3) )+$D$5)</f>
        <v>-312.76635912891277</v>
      </c>
      <c r="E27" s="59">
        <f>$D$6*($D$7*SIN( ($B27*2*PI()/$D$2) + (2*PI()/3) )+$D$5)</f>
        <v>233.73240999329121</v>
      </c>
      <c r="F27" s="19">
        <f t="shared" si="1"/>
        <v>1</v>
      </c>
      <c r="H27" s="11">
        <f>IF( OR( $F27=7,$F27=8,$F27=1,$F27=2 ), 0,   IF( OR( $F27=3,$F27=4,$F27=11,$F27=12 ), -1, 1) ) * $H$7 * IF( OR( $F27=5,$F27=6,$F27=11,$F27=12 ), $C27, $E27 ) * $I$3</f>
        <v>0</v>
      </c>
      <c r="I27" s="11">
        <f>IF( OR( $F27=5,$F27=6,$F27=11,$F27=12 ), 0, IF( OR( $F27=3,$F27=4,$F27=7,$F27=8 ), -1, 1 ) ) * $H$7 * IF( OR( $F27=3,$F27=4,$F27=9,$F27=10 ), D27, C27 ) * $I$3</f>
        <v>0.24253014006961371</v>
      </c>
      <c r="J27" s="11">
        <f>IF( OR( $F27=3,$F27=4,$F27=9,$F27=10 ), 0, IF( OR( $F27=7,$F27=8,$F27=11,$F27=12 ), -1, 1 ) ) * $H$7 * IF( OR( $F27=5,$F27=6,$F27=11,$F27=12 ), D27, E27 ) * $I$3</f>
        <v>0.71725068473051545</v>
      </c>
      <c r="K27" s="11">
        <f>$I$3 + IF( OR( $F27=3,$F27=4,$F27=7,$F27=8,$F27=11,$F27=12 ), -1, 1 ) * $H$7 * IF( OR( $F27=3, $F27=4, $F27=9, $F27=10 ), C27, IF( OR( $F27=5, $F27=6, $F27=11, $F27=12 ), E27, D27 ) ) * $I$3</f>
        <v>4.0219175199870949E-2</v>
      </c>
      <c r="L27" s="12">
        <f t="shared" si="11"/>
        <v>1</v>
      </c>
      <c r="N27" s="48">
        <f t="shared" si="3"/>
        <v>1</v>
      </c>
      <c r="O27" s="49">
        <f t="shared" si="4"/>
        <v>0</v>
      </c>
      <c r="P27" s="48">
        <f t="shared" si="5"/>
        <v>0</v>
      </c>
      <c r="Q27" s="49">
        <f t="shared" si="6"/>
        <v>2</v>
      </c>
      <c r="R27" s="48">
        <f t="shared" si="7"/>
        <v>1</v>
      </c>
      <c r="S27" s="49">
        <f t="shared" si="8"/>
        <v>0</v>
      </c>
      <c r="T27" s="54" t="str">
        <f t="shared" si="9"/>
        <v>S</v>
      </c>
      <c r="U27" s="55" t="str">
        <f t="shared" si="10"/>
        <v>L</v>
      </c>
    </row>
    <row r="28" spans="2:21" x14ac:dyDescent="0.25">
      <c r="B28" s="7">
        <v>16</v>
      </c>
      <c r="C28" s="4">
        <f>$D$6*($D$7*SIN($B28*2*PI()/$D$2)+$D$5)</f>
        <v>84.185842870420885</v>
      </c>
      <c r="D28" s="59">
        <f>$D$6*($D$7*SIN( ($B28*2*PI()/$D$2) - (2*PI()/3) )+$D$5)</f>
        <v>-314.18584287042091</v>
      </c>
      <c r="E28" s="59">
        <f>$D$6*($D$7*SIN( ($B28*2*PI()/$D$2) + (2*PI()/3) )+$D$5)</f>
        <v>230.00000000000003</v>
      </c>
      <c r="F28" s="19">
        <f t="shared" si="1"/>
        <v>1</v>
      </c>
      <c r="H28" s="11">
        <f>IF( OR( $F28=7,$F28=8,$F28=1,$F28=2 ), 0,   IF( OR( $F28=3,$F28=4,$F28=11,$F28=12 ), -1, 1) ) * $H$7 * IF( OR( $F28=5,$F28=6,$F28=11,$F28=12 ), $C28, $E28 ) * $I$3</f>
        <v>0</v>
      </c>
      <c r="I28" s="11">
        <f>IF( OR( $F28=5,$F28=6,$F28=11,$F28=12 ), 0, IF( OR( $F28=3,$F28=4,$F28=7,$F28=8 ), -1, 1 ) ) * $H$7 * IF( OR( $F28=3,$F28=4,$F28=9,$F28=10 ), D28, C28 ) * $I$3</f>
        <v>0.25833966904785738</v>
      </c>
      <c r="J28" s="11">
        <f>IF( OR( $F28=3,$F28=4,$F28=9,$F28=10 ), 0, IF( OR( $F28=7,$F28=8,$F28=11,$F28=12 ), -1, 1 ) ) * $H$7 * IF( OR( $F28=5,$F28=6,$F28=11,$F28=12 ), D28, E28 ) * $I$3</f>
        <v>0.70579710144927532</v>
      </c>
      <c r="K28" s="11">
        <f>$I$3 + IF( OR( $F28=3,$F28=4,$F28=7,$F28=8,$F28=11,$F28=12 ), -1, 1 ) * $H$7 * IF( OR( $F28=3, $F28=4, $F28=9, $F28=10 ), C28, IF( OR( $F28=5, $F28=6, $F28=11, $F28=12 ), E28, D28 ) ) * $I$3</f>
        <v>3.5863229502867355E-2</v>
      </c>
      <c r="L28" s="12">
        <f t="shared" si="11"/>
        <v>1</v>
      </c>
      <c r="N28" s="48">
        <f t="shared" si="3"/>
        <v>1</v>
      </c>
      <c r="O28" s="49">
        <f t="shared" si="4"/>
        <v>0</v>
      </c>
      <c r="P28" s="48">
        <f t="shared" si="5"/>
        <v>0</v>
      </c>
      <c r="Q28" s="49">
        <f t="shared" si="6"/>
        <v>2</v>
      </c>
      <c r="R28" s="48">
        <f t="shared" si="7"/>
        <v>1</v>
      </c>
      <c r="S28" s="49">
        <f t="shared" si="8"/>
        <v>0</v>
      </c>
      <c r="T28" s="54" t="str">
        <f t="shared" si="9"/>
        <v>S</v>
      </c>
      <c r="U28" s="55" t="str">
        <f t="shared" si="10"/>
        <v>L</v>
      </c>
    </row>
    <row r="29" spans="2:21" x14ac:dyDescent="0.25">
      <c r="B29" s="7">
        <v>17</v>
      </c>
      <c r="C29" s="4">
        <f>$D$6*($D$7*SIN($B29*2*PI()/$D$2)+$D$5)</f>
        <v>89.315198019396334</v>
      </c>
      <c r="D29" s="59">
        <f>$D$6*($D$7*SIN( ($B29*2*PI()/$D$2) - (2*PI()/3) )+$D$5)</f>
        <v>-315.52121146450361</v>
      </c>
      <c r="E29" s="59">
        <f>$D$6*($D$7*SIN( ($B29*2*PI()/$D$2) + (2*PI()/3) )+$D$5)</f>
        <v>226.20601344510737</v>
      </c>
      <c r="F29" s="19">
        <f t="shared" si="1"/>
        <v>1</v>
      </c>
      <c r="H29" s="11">
        <f>IF( OR( $F29=7,$F29=8,$F29=1,$F29=2 ), 0,   IF( OR( $F29=3,$F29=4,$F29=11,$F29=12 ), -1, 1) ) * $H$7 * IF( OR( $F29=5,$F29=6,$F29=11,$F29=12 ), $C29, $E29 ) * $I$3</f>
        <v>0</v>
      </c>
      <c r="I29" s="11">
        <f>IF( OR( $F29=5,$F29=6,$F29=11,$F29=12 ), 0, IF( OR( $F29=3,$F29=4,$F29=7,$F29=8 ), -1, 1 ) ) * $H$7 * IF( OR( $F29=3,$F29=4,$F29=9,$F29=10 ), D29, C29 ) * $I$3</f>
        <v>0.27408003424981731</v>
      </c>
      <c r="J29" s="11">
        <f>IF( OR( $F29=3,$F29=4,$F29=9,$F29=10 ), 0, IF( OR( $F29=7,$F29=8,$F29=11,$F29=12 ), -1, 1 ) ) * $H$7 * IF( OR( $F29=5,$F29=6,$F29=11,$F29=12 ), D29, E29 ) * $I$3</f>
        <v>0.69415455921718505</v>
      </c>
      <c r="K29" s="11">
        <f>$I$3 + IF( OR( $F29=3,$F29=4,$F29=7,$F29=8,$F29=11,$F29=12 ), -1, 1 ) * $H$7 * IF( OR( $F29=3, $F29=4, $F29=9, $F29=10 ), C29, IF( OR( $F29=5, $F29=6, $F29=11, $F29=12 ), E29, D29 ) ) * $I$3</f>
        <v>3.1765406532997975E-2</v>
      </c>
      <c r="L29" s="12">
        <f t="shared" si="11"/>
        <v>1.0000000000000004</v>
      </c>
      <c r="N29" s="48">
        <f t="shared" si="3"/>
        <v>1</v>
      </c>
      <c r="O29" s="49">
        <f t="shared" si="4"/>
        <v>0</v>
      </c>
      <c r="P29" s="48">
        <f t="shared" si="5"/>
        <v>0</v>
      </c>
      <c r="Q29" s="49">
        <f t="shared" si="6"/>
        <v>2</v>
      </c>
      <c r="R29" s="48">
        <f t="shared" si="7"/>
        <v>1</v>
      </c>
      <c r="S29" s="49">
        <f t="shared" si="8"/>
        <v>0</v>
      </c>
      <c r="T29" s="54" t="str">
        <f t="shared" si="9"/>
        <v>S</v>
      </c>
      <c r="U29" s="55" t="str">
        <f t="shared" si="10"/>
        <v>L</v>
      </c>
    </row>
    <row r="30" spans="2:21" x14ac:dyDescent="0.25">
      <c r="B30" s="7">
        <v>18</v>
      </c>
      <c r="C30" s="4">
        <f>$D$6*($D$7*SIN($B30*2*PI()/$D$2)+$D$5)</f>
        <v>94.420641330142189</v>
      </c>
      <c r="D30" s="59">
        <f>$D$6*($D$7*SIN( ($B30*2*PI()/$D$2) - (2*PI()/3) )+$D$5)</f>
        <v>-316.77210740069779</v>
      </c>
      <c r="E30" s="59">
        <f>$D$6*($D$7*SIN( ($B30*2*PI()/$D$2) + (2*PI()/3) )+$D$5)</f>
        <v>222.35146607055569</v>
      </c>
      <c r="F30" s="19">
        <f t="shared" si="1"/>
        <v>1</v>
      </c>
      <c r="H30" s="11">
        <f>IF( OR( $F30=7,$F30=8,$F30=1,$F30=2 ), 0,   IF( OR( $F30=3,$F30=4,$F30=11,$F30=12 ), -1, 1) ) * $H$7 * IF( OR( $F30=5,$F30=6,$F30=11,$F30=12 ), $C30, $E30 ) * $I$3</f>
        <v>0</v>
      </c>
      <c r="I30" s="11">
        <f>IF( OR( $F30=5,$F30=6,$F30=11,$F30=12 ), 0, IF( OR( $F30=3,$F30=4,$F30=7,$F30=8 ), -1, 1 ) ) * $H$7 * IF( OR( $F30=3,$F30=4,$F30=9,$F30=10 ), D30, C30 ) * $I$3</f>
        <v>0.28974702159911303</v>
      </c>
      <c r="J30" s="11">
        <f>IF( OR( $F30=3,$F30=4,$F30=9,$F30=10 ), 0, IF( OR( $F30=7,$F30=8,$F30=11,$F30=12 ), -1, 1 ) ) * $H$7 * IF( OR( $F30=5,$F30=6,$F30=11,$F30=12 ), D30, E30 ) * $I$3</f>
        <v>0.68232617502432635</v>
      </c>
      <c r="K30" s="11">
        <f>$I$3 + IF( OR( $F30=3,$F30=4,$F30=7,$F30=8,$F30=11,$F30=12 ), -1, 1 ) * $H$7 * IF( OR( $F30=3, $F30=4, $F30=9, $F30=10 ), C30, IF( OR( $F30=5, $F30=6, $F30=11, $F30=12 ), E30, D30 ) ) * $I$3</f>
        <v>2.7926803376560838E-2</v>
      </c>
      <c r="L30" s="12">
        <f t="shared" si="11"/>
        <v>1.0000000000000002</v>
      </c>
      <c r="N30" s="48">
        <f t="shared" si="3"/>
        <v>1</v>
      </c>
      <c r="O30" s="49">
        <f t="shared" si="4"/>
        <v>0</v>
      </c>
      <c r="P30" s="48">
        <f t="shared" si="5"/>
        <v>0</v>
      </c>
      <c r="Q30" s="49">
        <f t="shared" si="6"/>
        <v>2</v>
      </c>
      <c r="R30" s="48">
        <f t="shared" si="7"/>
        <v>1</v>
      </c>
      <c r="S30" s="49">
        <f t="shared" si="8"/>
        <v>0</v>
      </c>
      <c r="T30" s="54" t="str">
        <f t="shared" si="9"/>
        <v>S</v>
      </c>
      <c r="U30" s="55" t="str">
        <f t="shared" si="10"/>
        <v>L</v>
      </c>
    </row>
    <row r="31" spans="2:21" x14ac:dyDescent="0.25">
      <c r="B31" s="7">
        <v>19</v>
      </c>
      <c r="C31" s="4">
        <f>$D$6*($D$7*SIN($B31*2*PI()/$D$2)+$D$5)</f>
        <v>99.500805952030134</v>
      </c>
      <c r="D31" s="59">
        <f>$D$6*($D$7*SIN( ($B31*2*PI()/$D$2) - (2*PI()/3) )+$D$5)</f>
        <v>-317.93819578391367</v>
      </c>
      <c r="E31" s="59">
        <f>$D$6*($D$7*SIN( ($B31*2*PI()/$D$2) + (2*PI()/3) )+$D$5)</f>
        <v>218.43738983188356</v>
      </c>
      <c r="F31" s="19">
        <f t="shared" si="1"/>
        <v>1</v>
      </c>
      <c r="H31" s="11">
        <f>IF( OR( $F31=7,$F31=8,$F31=1,$F31=2 ), 0,   IF( OR( $F31=3,$F31=4,$F31=11,$F31=12 ), -1, 1) ) * $H$7 * IF( OR( $F31=5,$F31=6,$F31=11,$F31=12 ), $C31, $E31 ) * $I$3</f>
        <v>0</v>
      </c>
      <c r="I31" s="11">
        <f>IF( OR( $F31=5,$F31=6,$F31=11,$F31=12 ), 0, IF( OR( $F31=3,$F31=4,$F31=7,$F31=8 ), -1, 1 ) ) * $H$7 * IF( OR( $F31=3,$F31=4,$F31=9,$F31=10 ), D31, C31 ) * $I$3</f>
        <v>0.30533643666438981</v>
      </c>
      <c r="J31" s="11">
        <f>IF( OR( $F31=3,$F31=4,$F31=9,$F31=10 ), 0, IF( OR( $F31=7,$F31=8,$F31=11,$F31=12 ), -1, 1 ) ) * $H$7 * IF( OR( $F31=5,$F31=6,$F31=11,$F31=12 ), D31, E31 ) * $I$3</f>
        <v>0.67031511561516866</v>
      </c>
      <c r="K31" s="11">
        <f>$I$3 + IF( OR( $F31=3,$F31=4,$F31=7,$F31=8,$F31=11,$F31=12 ), -1, 1 ) * $H$7 * IF( OR( $F31=3, $F31=4, $F31=9, $F31=10 ), C31, IF( OR( $F31=5, $F31=6, $F31=11, $F31=12 ), E31, D31 ) ) * $I$3</f>
        <v>2.4348447720441535E-2</v>
      </c>
      <c r="L31" s="12">
        <f t="shared" si="11"/>
        <v>1</v>
      </c>
      <c r="N31" s="48">
        <f t="shared" si="3"/>
        <v>1</v>
      </c>
      <c r="O31" s="49">
        <f t="shared" si="4"/>
        <v>0</v>
      </c>
      <c r="P31" s="48">
        <f t="shared" si="5"/>
        <v>0</v>
      </c>
      <c r="Q31" s="49">
        <f t="shared" si="6"/>
        <v>2</v>
      </c>
      <c r="R31" s="48">
        <f t="shared" si="7"/>
        <v>1</v>
      </c>
      <c r="S31" s="49">
        <f t="shared" si="8"/>
        <v>0</v>
      </c>
      <c r="T31" s="54" t="str">
        <f t="shared" si="9"/>
        <v>S</v>
      </c>
      <c r="U31" s="55" t="str">
        <f t="shared" si="10"/>
        <v>L</v>
      </c>
    </row>
    <row r="32" spans="2:21" x14ac:dyDescent="0.25">
      <c r="B32" s="7">
        <v>20</v>
      </c>
      <c r="C32" s="4">
        <f>$D$6*($D$7*SIN($B32*2*PI()/$D$2)+$D$5)</f>
        <v>104.55433180214803</v>
      </c>
      <c r="D32" s="59">
        <f>$D$6*($D$7*SIN( ($B32*2*PI()/$D$2) - (2*PI()/3) )+$D$5)</f>
        <v>-319.01916442409396</v>
      </c>
      <c r="E32" s="59">
        <f>$D$6*($D$7*SIN( ($B32*2*PI()/$D$2) + (2*PI()/3) )+$D$5)</f>
        <v>214.46483262194593</v>
      </c>
      <c r="F32" s="19">
        <f t="shared" si="1"/>
        <v>1</v>
      </c>
      <c r="H32" s="11">
        <f>IF( OR( $F32=7,$F32=8,$F32=1,$F32=2 ), 0,   IF( OR( $F32=3,$F32=4,$F32=11,$F32=12 ), -1, 1) ) * $H$7 * IF( OR( $F32=5,$F32=6,$F32=11,$F32=12 ), $C32, $E32 ) * $I$3</f>
        <v>0</v>
      </c>
      <c r="I32" s="11">
        <f>IF( OR( $F32=5,$F32=6,$F32=11,$F32=12 ), 0, IF( OR( $F32=3,$F32=4,$F32=7,$F32=8 ), -1, 1 ) ) * $H$7 * IF( OR( $F32=3,$F32=4,$F32=9,$F32=10 ), D32, C32 ) * $I$3</f>
        <v>0.32084410578226891</v>
      </c>
      <c r="J32" s="11">
        <f>IF( OR( $F32=3,$F32=4,$F32=9,$F32=10 ), 0, IF( OR( $F32=7,$F32=8,$F32=11,$F32=12 ), -1, 1 ) ) * $H$7 * IF( OR( $F32=5,$F32=6,$F32=11,$F32=12 ), D32, E32 ) * $I$3</f>
        <v>0.65812459664075396</v>
      </c>
      <c r="K32" s="11">
        <f>$I$3 + IF( OR( $F32=3,$F32=4,$F32=7,$F32=8,$F32=11,$F32=12 ), -1, 1 ) * $H$7 * IF( OR( $F32=3, $F32=4, $F32=9, $F32=10 ), C32, IF( OR( $F32=5, $F32=6, $F32=11, $F32=12 ), E32, D32 ) ) * $I$3</f>
        <v>2.1031297576977193E-2</v>
      </c>
      <c r="L32" s="12">
        <f t="shared" si="11"/>
        <v>1</v>
      </c>
      <c r="N32" s="48">
        <f t="shared" si="3"/>
        <v>1</v>
      </c>
      <c r="O32" s="49">
        <f t="shared" si="4"/>
        <v>0</v>
      </c>
      <c r="P32" s="48">
        <f t="shared" si="5"/>
        <v>0</v>
      </c>
      <c r="Q32" s="49">
        <f t="shared" si="6"/>
        <v>2</v>
      </c>
      <c r="R32" s="48">
        <f t="shared" si="7"/>
        <v>1</v>
      </c>
      <c r="S32" s="49">
        <f t="shared" si="8"/>
        <v>0</v>
      </c>
      <c r="T32" s="54" t="str">
        <f t="shared" si="9"/>
        <v>S</v>
      </c>
      <c r="U32" s="55" t="str">
        <f t="shared" si="10"/>
        <v>L</v>
      </c>
    </row>
    <row r="33" spans="1:21" x14ac:dyDescent="0.25">
      <c r="B33" s="7">
        <v>21</v>
      </c>
      <c r="C33" s="4">
        <f>$D$6*($D$7*SIN($B33*2*PI()/$D$2)+$D$5)</f>
        <v>109.57986592942709</v>
      </c>
      <c r="D33" s="59">
        <f>$D$6*($D$7*SIN( ($B33*2*PI()/$D$2) - (2*PI()/3) )+$D$5)</f>
        <v>-320.0147239197949</v>
      </c>
      <c r="E33" s="59">
        <f>$D$6*($D$7*SIN( ($B33*2*PI()/$D$2) + (2*PI()/3) )+$D$5)</f>
        <v>210.43485799036779</v>
      </c>
      <c r="F33" s="19">
        <f t="shared" si="1"/>
        <v>1</v>
      </c>
      <c r="H33" s="11">
        <f>IF( OR( $F33=7,$F33=8,$F33=1,$F33=2 ), 0,   IF( OR( $F33=3,$F33=4,$F33=11,$F33=12 ), -1, 1) ) * $H$7 * IF( OR( $F33=5,$F33=6,$F33=11,$F33=12 ), $C33, $E33 ) * $I$3</f>
        <v>0</v>
      </c>
      <c r="I33" s="11">
        <f>IF( OR( $F33=5,$F33=6,$F33=11,$F33=12 ), 0, IF( OR( $F33=3,$F33=4,$F33=7,$F33=8 ), -1, 1 ) ) * $H$7 * IF( OR( $F33=3,$F33=4,$F33=9,$F33=10 ), D33, C33 ) * $I$3</f>
        <v>0.33626587717473838</v>
      </c>
      <c r="J33" s="11">
        <f>IF( OR( $F33=3,$F33=4,$F33=9,$F33=10 ), 0, IF( OR( $F33=7,$F33=8,$F33=11,$F33=12 ), -1, 1 ) ) * $H$7 * IF( OR( $F33=5,$F33=6,$F33=11,$F33=12 ), D33, E33 ) * $I$3</f>
        <v>0.64575788179778881</v>
      </c>
      <c r="K33" s="11">
        <f>$I$3 + IF( OR( $F33=3,$F33=4,$F33=7,$F33=8,$F33=11,$F33=12 ), -1, 1 ) * $H$7 * IF( OR( $F33=3, $F33=4, $F33=9, $F33=10 ), C33, IF( OR( $F33=5, $F33=6, $F33=11, $F33=12 ), E33, D33 ) ) * $I$3</f>
        <v>1.7976241027472639E-2</v>
      </c>
      <c r="L33" s="12">
        <f t="shared" si="11"/>
        <v>0.99999999999999978</v>
      </c>
      <c r="N33" s="48">
        <f t="shared" si="3"/>
        <v>1</v>
      </c>
      <c r="O33" s="49">
        <f t="shared" si="4"/>
        <v>0</v>
      </c>
      <c r="P33" s="48">
        <f t="shared" si="5"/>
        <v>0</v>
      </c>
      <c r="Q33" s="49">
        <f t="shared" si="6"/>
        <v>2</v>
      </c>
      <c r="R33" s="48">
        <f t="shared" si="7"/>
        <v>1</v>
      </c>
      <c r="S33" s="49">
        <f t="shared" si="8"/>
        <v>0</v>
      </c>
      <c r="T33" s="54" t="str">
        <f t="shared" si="9"/>
        <v>S</v>
      </c>
      <c r="U33" s="55" t="str">
        <f t="shared" si="10"/>
        <v>L</v>
      </c>
    </row>
    <row r="34" spans="1:21" x14ac:dyDescent="0.25">
      <c r="B34" s="7">
        <v>22</v>
      </c>
      <c r="C34" s="4">
        <f>$D$6*($D$7*SIN($B34*2*PI()/$D$2)+$D$5)</f>
        <v>114.57606287685965</v>
      </c>
      <c r="D34" s="59">
        <f>$D$6*($D$7*SIN( ($B34*2*PI()/$D$2) - (2*PI()/3) )+$D$5)</f>
        <v>-320.92460773566603</v>
      </c>
      <c r="E34" s="59">
        <f>$D$6*($D$7*SIN( ($B34*2*PI()/$D$2) + (2*PI()/3) )+$D$5)</f>
        <v>206.34854485880646</v>
      </c>
      <c r="F34" s="19">
        <f t="shared" si="1"/>
        <v>1</v>
      </c>
      <c r="H34" s="11">
        <f>IF( OR( $F34=7,$F34=8,$F34=1,$F34=2 ), 0,   IF( OR( $F34=3,$F34=4,$F34=11,$F34=12 ), -1, 1) ) * $H$7 * IF( OR( $F34=5,$F34=6,$F34=11,$F34=12 ), $C34, $E34 ) * $I$3</f>
        <v>0</v>
      </c>
      <c r="I34" s="11">
        <f>IF( OR( $F34=5,$F34=6,$F34=11,$F34=12 ), 0, IF( OR( $F34=3,$F34=4,$F34=7,$F34=8 ), -1, 1 ) ) * $H$7 * IF( OR( $F34=3,$F34=4,$F34=9,$F34=10 ), D34, C34 ) * $I$3</f>
        <v>0.35159762206068457</v>
      </c>
      <c r="J34" s="11">
        <f>IF( OR( $F34=3,$F34=4,$F34=9,$F34=10 ), 0, IF( OR( $F34=7,$F34=8,$F34=11,$F34=12 ), -1, 1 ) ) * $H$7 * IF( OR( $F34=5,$F34=6,$F34=11,$F34=12 ), D34, E34 ) * $I$3</f>
        <v>0.63321828195487539</v>
      </c>
      <c r="K34" s="11">
        <f>$I$3 + IF( OR( $F34=3,$F34=4,$F34=7,$F34=8,$F34=11,$F34=12 ), -1, 1 ) * $H$7 * IF( OR( $F34=3, $F34=4, $F34=9, $F34=10 ), C34, IF( OR( $F34=5, $F34=6, $F34=11, $F34=12 ), E34, D34 ) ) * $I$3</f>
        <v>1.518409598444026E-2</v>
      </c>
      <c r="L34" s="12">
        <f t="shared" si="11"/>
        <v>1.0000000000000002</v>
      </c>
      <c r="N34" s="48">
        <f t="shared" si="3"/>
        <v>1</v>
      </c>
      <c r="O34" s="49">
        <f t="shared" si="4"/>
        <v>0</v>
      </c>
      <c r="P34" s="48">
        <f t="shared" si="5"/>
        <v>0</v>
      </c>
      <c r="Q34" s="49">
        <f t="shared" si="6"/>
        <v>2</v>
      </c>
      <c r="R34" s="48">
        <f t="shared" si="7"/>
        <v>1</v>
      </c>
      <c r="S34" s="49">
        <f t="shared" si="8"/>
        <v>0</v>
      </c>
      <c r="T34" s="54" t="str">
        <f t="shared" si="9"/>
        <v>S</v>
      </c>
      <c r="U34" s="55" t="str">
        <f t="shared" si="10"/>
        <v>L</v>
      </c>
    </row>
    <row r="35" spans="1:21" x14ac:dyDescent="0.25">
      <c r="B35" s="7">
        <v>23</v>
      </c>
      <c r="C35" s="4">
        <f>$D$6*($D$7*SIN($B35*2*PI()/$D$2)+$D$5)</f>
        <v>119.54158504171043</v>
      </c>
      <c r="D35" s="59">
        <f>$D$6*($D$7*SIN( ($B35*2*PI()/$D$2) - (2*PI()/3) )+$D$5)</f>
        <v>-321.74857227380801</v>
      </c>
      <c r="E35" s="59">
        <f>$D$6*($D$7*SIN( ($B35*2*PI()/$D$2) + (2*PI()/3) )+$D$5)</f>
        <v>202.20698723209762</v>
      </c>
      <c r="F35" s="19">
        <f t="shared" si="1"/>
        <v>1</v>
      </c>
      <c r="H35" s="11">
        <f>IF( OR( $F35=7,$F35=8,$F35=1,$F35=2 ), 0,   IF( OR( $F35=3,$F35=4,$F35=11,$F35=12 ), -1, 1) ) * $H$7 * IF( OR( $F35=5,$F35=6,$F35=11,$F35=12 ), $C35, $E35 ) * $I$3</f>
        <v>0</v>
      </c>
      <c r="I35" s="11">
        <f>IF( OR( $F35=5,$F35=6,$F35=11,$F35=12 ), 0, IF( OR( $F35=3,$F35=4,$F35=7,$F35=8 ), -1, 1 ) ) * $H$7 * IF( OR( $F35=3,$F35=4,$F35=9,$F35=10 ), D35, C35 ) * $I$3</f>
        <v>0.36683523576126637</v>
      </c>
      <c r="J35" s="11">
        <f>IF( OR( $F35=3,$F35=4,$F35=9,$F35=10 ), 0, IF( OR( $F35=7,$F35=8,$F35=11,$F35=12 ), -1, 1 ) ) * $H$7 * IF( OR( $F35=5,$F35=6,$F35=11,$F35=12 ), D35, E35 ) * $I$3</f>
        <v>0.62050915426610909</v>
      </c>
      <c r="K35" s="11">
        <f>$I$3 + IF( OR( $F35=3,$F35=4,$F35=7,$F35=8,$F35=11,$F35=12 ), -1, 1 ) * $H$7 * IF( OR( $F35=3, $F35=4, $F35=9, $F35=10 ), C35, IF( OR( $F35=5, $F35=6, $F35=11, $F35=12 ), E35, D35 ) ) * $I$3</f>
        <v>1.2655609972624604E-2</v>
      </c>
      <c r="L35" s="12">
        <f t="shared" si="11"/>
        <v>1</v>
      </c>
      <c r="N35" s="48">
        <f t="shared" si="3"/>
        <v>1</v>
      </c>
      <c r="O35" s="49">
        <f t="shared" si="4"/>
        <v>0</v>
      </c>
      <c r="P35" s="48">
        <f t="shared" si="5"/>
        <v>0</v>
      </c>
      <c r="Q35" s="49">
        <f t="shared" si="6"/>
        <v>2</v>
      </c>
      <c r="R35" s="48">
        <f t="shared" si="7"/>
        <v>1</v>
      </c>
      <c r="S35" s="49">
        <f t="shared" si="8"/>
        <v>0</v>
      </c>
      <c r="T35" s="54" t="str">
        <f t="shared" si="9"/>
        <v>S</v>
      </c>
      <c r="U35" s="55" t="str">
        <f t="shared" si="10"/>
        <v>L</v>
      </c>
    </row>
    <row r="36" spans="1:21" x14ac:dyDescent="0.25">
      <c r="B36" s="7">
        <v>24</v>
      </c>
      <c r="C36" s="4">
        <f>$D$6*($D$7*SIN($B36*2*PI()/$D$2)+$D$5)</f>
        <v>124.47510303362532</v>
      </c>
      <c r="D36" s="59">
        <f>$D$6*($D$7*SIN( ($B36*2*PI()/$D$2) - (2*PI()/3) )+$D$5)</f>
        <v>-322.48639693898986</v>
      </c>
      <c r="E36" s="59">
        <f>$D$6*($D$7*SIN( ($B36*2*PI()/$D$2) + (2*PI()/3) )+$D$5)</f>
        <v>198.01129390536462</v>
      </c>
      <c r="F36" s="19">
        <f t="shared" si="1"/>
        <v>1</v>
      </c>
      <c r="H36" s="11">
        <f>IF( OR( $F36=7,$F36=8,$F36=1,$F36=2 ), 0,   IF( OR( $F36=3,$F36=4,$F36=11,$F36=12 ), -1, 1) ) * $H$7 * IF( OR( $F36=5,$F36=6,$F36=11,$F36=12 ), $C36, $E36 ) * $I$3</f>
        <v>0</v>
      </c>
      <c r="I36" s="11">
        <f>IF( OR( $F36=5,$F36=6,$F36=11,$F36=12 ), 0, IF( OR( $F36=3,$F36=4,$F36=7,$F36=8 ), -1, 1 ) ) * $H$7 * IF( OR( $F36=3,$F36=4,$F36=9,$F36=10 ), D36, C36 ) * $I$3</f>
        <v>0.38197463879883753</v>
      </c>
      <c r="J36" s="11">
        <f>IF( OR( $F36=3,$F36=4,$F36=9,$F36=10 ), 0, IF( OR( $F36=7,$F36=8,$F36=11,$F36=12 ), -1, 1 ) ) * $H$7 * IF( OR( $F36=5,$F36=6,$F36=11,$F36=12 ), D36, E36 ) * $I$3</f>
        <v>0.60763390127229078</v>
      </c>
      <c r="K36" s="11">
        <f>$I$3 + IF( OR( $F36=3,$F36=4,$F36=7,$F36=8,$F36=11,$F36=12 ), -1, 1 ) * $H$7 * IF( OR( $F36=3, $F36=4, $F36=9, $F36=10 ), C36, IF( OR( $F36=5, $F36=6, $F36=11, $F36=12 ), E36, D36 ) ) * $I$3</f>
        <v>1.0391459928871916E-2</v>
      </c>
      <c r="L36" s="12">
        <f t="shared" si="11"/>
        <v>1.0000000000000002</v>
      </c>
      <c r="N36" s="48">
        <f t="shared" si="3"/>
        <v>1</v>
      </c>
      <c r="O36" s="49">
        <f t="shared" si="4"/>
        <v>0</v>
      </c>
      <c r="P36" s="48">
        <f t="shared" si="5"/>
        <v>0</v>
      </c>
      <c r="Q36" s="49">
        <f t="shared" si="6"/>
        <v>2</v>
      </c>
      <c r="R36" s="48">
        <f t="shared" si="7"/>
        <v>1</v>
      </c>
      <c r="S36" s="49">
        <f t="shared" si="8"/>
        <v>0</v>
      </c>
      <c r="T36" s="54" t="str">
        <f t="shared" si="9"/>
        <v>S</v>
      </c>
      <c r="U36" s="55" t="str">
        <f t="shared" si="10"/>
        <v>L</v>
      </c>
    </row>
    <row r="37" spans="1:21" x14ac:dyDescent="0.25">
      <c r="B37" s="7">
        <v>25</v>
      </c>
      <c r="C37" s="4">
        <f>$D$6*($D$7*SIN($B37*2*PI()/$D$2)+$D$5)</f>
        <v>129.37529603054097</v>
      </c>
      <c r="D37" s="59">
        <f>$D$6*($D$7*SIN( ($B37*2*PI()/$D$2) - (2*PI()/3) )+$D$5)</f>
        <v>-323.13788419770742</v>
      </c>
      <c r="E37" s="59">
        <f>$D$6*($D$7*SIN( ($B37*2*PI()/$D$2) + (2*PI()/3) )+$D$5)</f>
        <v>193.76258816716646</v>
      </c>
      <c r="F37" s="19">
        <f t="shared" si="1"/>
        <v>1</v>
      </c>
      <c r="H37" s="11">
        <f>IF( OR( $F37=7,$F37=8,$F37=1,$F37=2 ), 0,   IF( OR( $F37=3,$F37=4,$F37=11,$F37=12 ), -1, 1) ) * $H$7 * IF( OR( $F37=5,$F37=6,$F37=11,$F37=12 ), $C37, $E37 ) * $I$3</f>
        <v>0</v>
      </c>
      <c r="I37" s="11">
        <f>IF( OR( $F37=5,$F37=6,$F37=11,$F37=12 ), 0, IF( OR( $F37=3,$F37=4,$F37=7,$F37=8 ), -1, 1 ) ) * $H$7 * IF( OR( $F37=3,$F37=4,$F37=9,$F37=10 ), D37, C37 ) * $I$3</f>
        <v>0.39701177798912057</v>
      </c>
      <c r="J37" s="11">
        <f>IF( OR( $F37=3,$F37=4,$F37=9,$F37=10 ), 0, IF( OR( $F37=7,$F37=8,$F37=11,$F37=12 ), -1, 1 ) ) * $H$7 * IF( OR( $F37=5,$F37=6,$F37=11,$F37=12 ), D37, E37 ) * $I$3</f>
        <v>0.59459596998998143</v>
      </c>
      <c r="K37" s="11">
        <f>$I$3 + IF( OR( $F37=3,$F37=4,$F37=7,$F37=8,$F37=11,$F37=12 ), -1, 1 ) * $H$7 * IF( OR( $F37=3, $F37=4, $F37=9, $F37=10 ), C37, IF( OR( $F37=5, $F37=6, $F37=11, $F37=12 ), E37, D37 ) ) * $I$3</f>
        <v>8.3922520208979945E-3</v>
      </c>
      <c r="L37" s="12">
        <f t="shared" si="11"/>
        <v>1</v>
      </c>
      <c r="N37" s="48">
        <f t="shared" si="3"/>
        <v>1</v>
      </c>
      <c r="O37" s="49">
        <f t="shared" si="4"/>
        <v>0</v>
      </c>
      <c r="P37" s="48">
        <f t="shared" si="5"/>
        <v>0</v>
      </c>
      <c r="Q37" s="49">
        <f t="shared" si="6"/>
        <v>2</v>
      </c>
      <c r="R37" s="48">
        <f t="shared" si="7"/>
        <v>1</v>
      </c>
      <c r="S37" s="49">
        <f t="shared" si="8"/>
        <v>0</v>
      </c>
      <c r="T37" s="54" t="str">
        <f t="shared" si="9"/>
        <v>S</v>
      </c>
      <c r="U37" s="55" t="str">
        <f t="shared" si="10"/>
        <v>L</v>
      </c>
    </row>
    <row r="38" spans="1:21" x14ac:dyDescent="0.25">
      <c r="B38" s="7">
        <v>26</v>
      </c>
      <c r="C38" s="4">
        <f>$D$6*($D$7*SIN($B38*2*PI()/$D$2)+$D$5)</f>
        <v>134.2408521323012</v>
      </c>
      <c r="D38" s="59">
        <f>$D$6*($D$7*SIN( ($B38*2*PI()/$D$2) - (2*PI()/3) )+$D$5)</f>
        <v>-323.70285963106801</v>
      </c>
      <c r="E38" s="59">
        <f>$D$6*($D$7*SIN( ($B38*2*PI()/$D$2) + (2*PI()/3) )+$D$5)</f>
        <v>189.46200749876678</v>
      </c>
      <c r="F38" s="19">
        <f t="shared" si="1"/>
        <v>1</v>
      </c>
      <c r="H38" s="11">
        <f>IF( OR( $F38=7,$F38=8,$F38=1,$F38=2 ), 0,   IF( OR( $F38=3,$F38=4,$F38=11,$F38=12 ), -1, 1) ) * $H$7 * IF( OR( $F38=5,$F38=6,$F38=11,$F38=12 ), $C38, $E38 ) * $I$3</f>
        <v>0</v>
      </c>
      <c r="I38" s="11">
        <f>IF( OR( $F38=5,$F38=6,$F38=11,$F38=12 ), 0, IF( OR( $F38=3,$F38=4,$F38=7,$F38=8 ), -1, 1 ) ) * $H$7 * IF( OR( $F38=3,$F38=4,$F38=9,$F38=10 ), D38, C38 ) * $I$3</f>
        <v>0.41194262752634325</v>
      </c>
      <c r="J38" s="11">
        <f>IF( OR( $F38=3,$F38=4,$F38=9,$F38=10 ), 0, IF( OR( $F38=7,$F38=8,$F38=11,$F38=12 ), -1, 1 ) ) * $H$7 * IF( OR( $F38=5,$F38=6,$F38=11,$F38=12 ), D38, E38 ) * $I$3</f>
        <v>0.58139885098865407</v>
      </c>
      <c r="K38" s="11">
        <f>$I$3 + IF( OR( $F38=3,$F38=4,$F38=7,$F38=8,$F38=11,$F38=12 ), -1, 1 ) * $H$7 * IF( OR( $F38=3, $F38=4, $F38=9, $F38=10 ), C38, IF( OR( $F38=5, $F38=6, $F38=11, $F38=12 ), E38, D38 ) ) * $I$3</f>
        <v>6.6585214850025665E-3</v>
      </c>
      <c r="L38" s="12">
        <f t="shared" si="11"/>
        <v>0.99999999999999989</v>
      </c>
      <c r="N38" s="48">
        <f t="shared" si="3"/>
        <v>1</v>
      </c>
      <c r="O38" s="49">
        <f t="shared" si="4"/>
        <v>0</v>
      </c>
      <c r="P38" s="48">
        <f t="shared" si="5"/>
        <v>0</v>
      </c>
      <c r="Q38" s="49">
        <f t="shared" si="6"/>
        <v>2</v>
      </c>
      <c r="R38" s="48">
        <f t="shared" si="7"/>
        <v>1</v>
      </c>
      <c r="S38" s="49">
        <f t="shared" si="8"/>
        <v>0</v>
      </c>
      <c r="T38" s="54" t="str">
        <f t="shared" si="9"/>
        <v>S</v>
      </c>
      <c r="U38" s="55" t="str">
        <f t="shared" si="10"/>
        <v>L</v>
      </c>
    </row>
    <row r="39" spans="1:21" x14ac:dyDescent="0.25">
      <c r="B39" s="7">
        <v>27</v>
      </c>
      <c r="C39" s="4">
        <f>$D$6*($D$7*SIN($B39*2*PI()/$D$2)+$D$5)</f>
        <v>139.07046871188416</v>
      </c>
      <c r="D39" s="59">
        <f>$D$6*($D$7*SIN( ($B39*2*PI()/$D$2) - (2*PI()/3) )+$D$5)</f>
        <v>-324.18117198148644</v>
      </c>
      <c r="E39" s="59">
        <f>$D$6*($D$7*SIN( ($B39*2*PI()/$D$2) + (2*PI()/3) )+$D$5)</f>
        <v>185.1107032696024</v>
      </c>
      <c r="F39" s="19">
        <f t="shared" si="1"/>
        <v>1</v>
      </c>
      <c r="H39" s="11">
        <f>IF( OR( $F39=7,$F39=8,$F39=1,$F39=2 ), 0,   IF( OR( $F39=3,$F39=4,$F39=11,$F39=12 ), -1, 1) ) * $H$7 * IF( OR( $F39=5,$F39=6,$F39=11,$F39=12 ), $C39, $E39 ) * $I$3</f>
        <v>0</v>
      </c>
      <c r="I39" s="11">
        <f>IF( OR( $F39=5,$F39=6,$F39=11,$F39=12 ), 0, IF( OR( $F39=3,$F39=4,$F39=7,$F39=8 ), -1, 1 ) ) * $H$7 * IF( OR( $F39=3,$F39=4,$F39=9,$F39=10 ), D39, C39 ) * $I$3</f>
        <v>0.4267631900610433</v>
      </c>
      <c r="J39" s="11">
        <f>IF( OR( $F39=3,$F39=4,$F39=9,$F39=10 ), 0, IF( OR( $F39=7,$F39=8,$F39=11,$F39=12 ), -1, 1 ) ) * $H$7 * IF( OR( $F39=5,$F39=6,$F39=11,$F39=12 ), D39, E39 ) * $I$3</f>
        <v>0.56804607745618363</v>
      </c>
      <c r="K39" s="11">
        <f>$I$3 + IF( OR( $F39=3,$F39=4,$F39=7,$F39=8,$F39=11,$F39=12 ), -1, 1 ) * $H$7 * IF( OR( $F39=3, $F39=4, $F39=9, $F39=10 ), C39, IF( OR( $F39=5, $F39=6, $F39=11, $F39=12 ), E39, D39 ) ) * $I$3</f>
        <v>5.1907324827733525E-3</v>
      </c>
      <c r="L39" s="12">
        <f t="shared" si="11"/>
        <v>1.0000000000000002</v>
      </c>
      <c r="N39" s="48">
        <f t="shared" si="3"/>
        <v>1</v>
      </c>
      <c r="O39" s="49">
        <f t="shared" si="4"/>
        <v>0</v>
      </c>
      <c r="P39" s="48">
        <f t="shared" si="5"/>
        <v>0</v>
      </c>
      <c r="Q39" s="49">
        <f t="shared" si="6"/>
        <v>2</v>
      </c>
      <c r="R39" s="48">
        <f t="shared" si="7"/>
        <v>1</v>
      </c>
      <c r="S39" s="49">
        <f t="shared" si="8"/>
        <v>0</v>
      </c>
      <c r="T39" s="54" t="str">
        <f t="shared" si="9"/>
        <v>S</v>
      </c>
      <c r="U39" s="55" t="str">
        <f t="shared" si="10"/>
        <v>L</v>
      </c>
    </row>
    <row r="40" spans="1:21" x14ac:dyDescent="0.25">
      <c r="B40" s="7">
        <v>28</v>
      </c>
      <c r="C40" s="4">
        <f>$D$6*($D$7*SIN($B40*2*PI()/$D$2)+$D$5)</f>
        <v>143.86285276414714</v>
      </c>
      <c r="D40" s="59">
        <f>$D$6*($D$7*SIN( ($B40*2*PI()/$D$2) - (2*PI()/3) )+$D$5)</f>
        <v>-324.57269319318067</v>
      </c>
      <c r="E40" s="59">
        <f>$D$6*($D$7*SIN( ($B40*2*PI()/$D$2) + (2*PI()/3) )+$D$5)</f>
        <v>180.70984042903359</v>
      </c>
      <c r="F40" s="19">
        <f t="shared" si="1"/>
        <v>1</v>
      </c>
      <c r="H40" s="11">
        <f>IF( OR( $F40=7,$F40=8,$F40=1,$F40=2 ), 0,   IF( OR( $F40=3,$F40=4,$F40=11,$F40=12 ), -1, 1) ) * $H$7 * IF( OR( $F40=5,$F40=6,$F40=11,$F40=12 ), $C40, $E40 ) * $I$3</f>
        <v>0</v>
      </c>
      <c r="I40" s="11">
        <f>IF( OR( $F40=5,$F40=6,$F40=11,$F40=12 ), 0, IF( OR( $F40=3,$F40=4,$F40=7,$F40=8 ), -1, 1 ) ) * $H$7 * IF( OR( $F40=3,$F40=4,$F40=9,$F40=10 ), D40, C40 ) * $I$3</f>
        <v>0.44146949777025607</v>
      </c>
      <c r="J40" s="11">
        <f>IF( OR( $F40=3,$F40=4,$F40=9,$F40=10 ), 0, IF( OR( $F40=7,$F40=8,$F40=11,$F40=12 ), -1, 1 ) ) * $H$7 * IF( OR( $F40=5,$F40=6,$F40=11,$F40=12 ), D40, E40 ) * $I$3</f>
        <v>0.55454122425292585</v>
      </c>
      <c r="K40" s="11">
        <f>$I$3 + IF( OR( $F40=3,$F40=4,$F40=7,$F40=8,$F40=11,$F40=12 ), -1, 1 ) * $H$7 * IF( OR( $F40=3, $F40=4, $F40=9, $F40=10 ), C40, IF( OR( $F40=5, $F40=6, $F40=11, $F40=12 ), E40, D40 ) ) * $I$3</f>
        <v>3.9892779768181397E-3</v>
      </c>
      <c r="L40" s="12">
        <f t="shared" si="11"/>
        <v>1</v>
      </c>
      <c r="N40" s="48">
        <f t="shared" si="3"/>
        <v>1</v>
      </c>
      <c r="O40" s="49">
        <f t="shared" si="4"/>
        <v>0</v>
      </c>
      <c r="P40" s="48">
        <f t="shared" si="5"/>
        <v>0</v>
      </c>
      <c r="Q40" s="49">
        <f t="shared" si="6"/>
        <v>2</v>
      </c>
      <c r="R40" s="48">
        <f t="shared" si="7"/>
        <v>1</v>
      </c>
      <c r="S40" s="49">
        <f t="shared" si="8"/>
        <v>0</v>
      </c>
      <c r="T40" s="54" t="str">
        <f t="shared" si="9"/>
        <v>S</v>
      </c>
      <c r="U40" s="55" t="str">
        <f t="shared" si="10"/>
        <v>L</v>
      </c>
    </row>
    <row r="41" spans="1:21" x14ac:dyDescent="0.25">
      <c r="B41" s="7">
        <v>29</v>
      </c>
      <c r="C41" s="4">
        <f>$D$6*($D$7*SIN($B41*2*PI()/$D$2)+$D$5)</f>
        <v>148.6167212519953</v>
      </c>
      <c r="D41" s="59">
        <f>$D$6*($D$7*SIN( ($B41*2*PI()/$D$2) - (2*PI()/3) )+$D$5)</f>
        <v>-324.87731844645486</v>
      </c>
      <c r="E41" s="59">
        <f>$D$6*($D$7*SIN( ($B41*2*PI()/$D$2) + (2*PI()/3) )+$D$5)</f>
        <v>176.26059719445962</v>
      </c>
      <c r="F41" s="19">
        <f t="shared" si="1"/>
        <v>1</v>
      </c>
      <c r="H41" s="11">
        <f>IF( OR( $F41=7,$F41=8,$F41=1,$F41=2 ), 0,   IF( OR( $F41=3,$F41=4,$F41=11,$F41=12 ), -1, 1) ) * $H$7 * IF( OR( $F41=5,$F41=6,$F41=11,$F41=12 ), $C41, $E41 ) * $I$3</f>
        <v>0</v>
      </c>
      <c r="I41" s="11">
        <f>IF( OR( $F41=5,$F41=6,$F41=11,$F41=12 ), 0, IF( OR( $F41=3,$F41=4,$F41=7,$F41=8 ), -1, 1 ) ) * $H$7 * IF( OR( $F41=3,$F41=4,$F41=9,$F41=10 ), D41, C41 ) * $I$3</f>
        <v>0.45605761341979645</v>
      </c>
      <c r="J41" s="11">
        <f>IF( OR( $F41=3,$F41=4,$F41=9,$F41=10 ), 0, IF( OR( $F41=7,$F41=8,$F41=11,$F41=12 ), -1, 1 ) ) * $H$7 * IF( OR( $F41=5,$F41=6,$F41=11,$F41=12 ), D41, E41 ) * $I$3</f>
        <v>0.54088790695464284</v>
      </c>
      <c r="K41" s="11">
        <f>$I$3 + IF( OR( $F41=3,$F41=4,$F41=7,$F41=8,$F41=11,$F41=12 ), -1, 1 ) * $H$7 * IF( OR( $F41=3, $F41=4, $F41=9, $F41=10 ), C41, IF( OR( $F41=5, $F41=6, $F41=11, $F41=12 ), E41, D41 ) ) * $I$3</f>
        <v>3.0544796255609352E-3</v>
      </c>
      <c r="L41" s="12">
        <f t="shared" si="11"/>
        <v>1.0000000000000002</v>
      </c>
      <c r="N41" s="48">
        <f t="shared" si="3"/>
        <v>1</v>
      </c>
      <c r="O41" s="49">
        <f t="shared" si="4"/>
        <v>0</v>
      </c>
      <c r="P41" s="48">
        <f t="shared" si="5"/>
        <v>0</v>
      </c>
      <c r="Q41" s="49">
        <f t="shared" si="6"/>
        <v>2</v>
      </c>
      <c r="R41" s="48">
        <f t="shared" si="7"/>
        <v>1</v>
      </c>
      <c r="S41" s="49">
        <f t="shared" si="8"/>
        <v>0</v>
      </c>
      <c r="T41" s="54" t="str">
        <f t="shared" si="9"/>
        <v>S</v>
      </c>
      <c r="U41" s="55" t="str">
        <f t="shared" si="10"/>
        <v>L</v>
      </c>
    </row>
    <row r="42" spans="1:21" x14ac:dyDescent="0.25">
      <c r="B42" s="7">
        <v>30</v>
      </c>
      <c r="C42" s="4">
        <f>$D$6*($D$7*SIN($B42*2*PI()/$D$2)+$D$5)</f>
        <v>153.33080144988168</v>
      </c>
      <c r="D42" s="59">
        <f>$D$6*($D$7*SIN( ($B42*2*PI()/$D$2) - (2*PI()/3) )+$D$5)</f>
        <v>-325.09496618576264</v>
      </c>
      <c r="E42" s="59">
        <f>$D$6*($D$7*SIN( ($B42*2*PI()/$D$2) + (2*PI()/3) )+$D$5)</f>
        <v>171.76416473588094</v>
      </c>
      <c r="F42" s="19">
        <f t="shared" si="1"/>
        <v>1</v>
      </c>
      <c r="H42" s="11">
        <f>IF( OR( $F42=7,$F42=8,$F42=1,$F42=2 ), 0,   IF( OR( $F42=3,$F42=4,$F42=11,$F42=12 ), -1, 1) ) * $H$7 * IF( OR( $F42=5,$F42=6,$F42=11,$F42=12 ), $C42, $E42 ) * $I$3</f>
        <v>0</v>
      </c>
      <c r="I42" s="11">
        <f>IF( OR( $F42=5,$F42=6,$F42=11,$F42=12 ), 0, IF( OR( $F42=3,$F42=4,$F42=7,$F42=8 ), -1, 1 ) ) * $H$7 * IF( OR( $F42=3,$F42=4,$F42=9,$F42=10 ), D42, C42 ) * $I$3</f>
        <v>0.47052363141835135</v>
      </c>
      <c r="J42" s="11">
        <f>IF( OR( $F42=3,$F42=4,$F42=9,$F42=10 ), 0, IF( OR( $F42=7,$F42=8,$F42=11,$F42=12 ), -1, 1 ) ) * $H$7 * IF( OR( $F42=5,$F42=6,$F42=11,$F42=12 ), D42, E42 ) * $I$3</f>
        <v>0.52708978088452429</v>
      </c>
      <c r="K42" s="11">
        <f>$I$3 + IF( OR( $F42=3,$F42=4,$F42=7,$F42=8,$F42=11,$F42=12 ), -1, 1 ) * $H$7 * IF( OR( $F42=3, $F42=4, $F42=9, $F42=10 ), C42, IF( OR( $F42=5, $F42=6, $F42=11, $F42=12 ), E42, D42 ) ) * $I$3</f>
        <v>2.3865876971242983E-3</v>
      </c>
      <c r="L42" s="12">
        <f t="shared" si="11"/>
        <v>1</v>
      </c>
      <c r="N42" s="48">
        <f t="shared" si="3"/>
        <v>1</v>
      </c>
      <c r="O42" s="49">
        <f t="shared" si="4"/>
        <v>0</v>
      </c>
      <c r="P42" s="48">
        <f t="shared" si="5"/>
        <v>0</v>
      </c>
      <c r="Q42" s="49">
        <f t="shared" si="6"/>
        <v>2</v>
      </c>
      <c r="R42" s="48">
        <f t="shared" si="7"/>
        <v>1</v>
      </c>
      <c r="S42" s="49">
        <f t="shared" si="8"/>
        <v>0</v>
      </c>
      <c r="T42" s="54" t="str">
        <f t="shared" si="9"/>
        <v>S</v>
      </c>
      <c r="U42" s="55" t="str">
        <f t="shared" si="10"/>
        <v>L</v>
      </c>
    </row>
    <row r="43" spans="1:21" x14ac:dyDescent="0.25">
      <c r="B43" s="7">
        <v>31</v>
      </c>
      <c r="C43" s="4">
        <f>$D$6*($D$7*SIN($B43*2*PI()/$D$2)+$D$5)</f>
        <v>158.00383128454681</v>
      </c>
      <c r="D43" s="59">
        <f>$D$6*($D$7*SIN( ($B43*2*PI()/$D$2) - (2*PI()/3) )+$D$5)</f>
        <v>-325.22557814154123</v>
      </c>
      <c r="E43" s="59">
        <f>$D$6*($D$7*SIN( ($B43*2*PI()/$D$2) + (2*PI()/3) )+$D$5)</f>
        <v>167.22174685699446</v>
      </c>
      <c r="F43" s="19">
        <f t="shared" si="1"/>
        <v>1</v>
      </c>
      <c r="H43" s="11">
        <f>IF( OR( $F43=7,$F43=8,$F43=1,$F43=2 ), 0,   IF( OR( $F43=3,$F43=4,$F43=11,$F43=12 ), -1, 1) ) * $H$7 * IF( OR( $F43=5,$F43=6,$F43=11,$F43=12 ), $C43, $E43 ) * $I$3</f>
        <v>0</v>
      </c>
      <c r="I43" s="11">
        <f>IF( OR( $F43=5,$F43=6,$F43=11,$F43=12 ), 0, IF( OR( $F43=3,$F43=4,$F43=7,$F43=8 ), -1, 1 ) ) * $H$7 * IF( OR( $F43=3,$F43=4,$F43=9,$F43=10 ), D43, C43 ) * $I$3</f>
        <v>0.48486367886310194</v>
      </c>
      <c r="J43" s="11">
        <f>IF( OR( $F43=3,$F43=4,$F43=9,$F43=10 ), 0, IF( OR( $F43=7,$F43=8,$F43=11,$F43=12 ), -1, 1 ) ) * $H$7 * IF( OR( $F43=5,$F43=6,$F43=11,$F43=12 ), D43, E43 ) * $I$3</f>
        <v>0.51315054013457018</v>
      </c>
      <c r="K43" s="11">
        <f>$I$3 + IF( OR( $F43=3,$F43=4,$F43=7,$F43=8,$F43=11,$F43=12 ), -1, 1 ) * $H$7 * IF( OR( $F43=3, $F43=4, $F43=9, $F43=10 ), C43, IF( OR( $F43=5, $F43=6, $F43=11, $F43=12 ), E43, D43 ) ) * $I$3</f>
        <v>1.9857810023279354E-3</v>
      </c>
      <c r="L43" s="12">
        <f t="shared" si="11"/>
        <v>1</v>
      </c>
      <c r="N43" s="48">
        <f t="shared" si="3"/>
        <v>1</v>
      </c>
      <c r="O43" s="49">
        <f t="shared" si="4"/>
        <v>0</v>
      </c>
      <c r="P43" s="48">
        <f t="shared" si="5"/>
        <v>0</v>
      </c>
      <c r="Q43" s="49">
        <f t="shared" si="6"/>
        <v>2</v>
      </c>
      <c r="R43" s="48">
        <f t="shared" si="7"/>
        <v>1</v>
      </c>
      <c r="S43" s="49">
        <f t="shared" si="8"/>
        <v>0</v>
      </c>
      <c r="T43" s="54" t="str">
        <f t="shared" si="9"/>
        <v>S</v>
      </c>
      <c r="U43" s="55" t="str">
        <f t="shared" si="10"/>
        <v>L</v>
      </c>
    </row>
    <row r="44" spans="1:21" x14ac:dyDescent="0.25">
      <c r="A44" s="13"/>
      <c r="B44" s="14">
        <v>32</v>
      </c>
      <c r="C44" s="15">
        <f>$D$6*($D$7*SIN($B44*2*PI()/$D$2)+$D$5)</f>
        <v>162.63455967290591</v>
      </c>
      <c r="D44" s="15">
        <f>$D$6*($D$7*SIN( ($B44*2*PI()/$D$2) - (2*PI()/3) )+$D$5)</f>
        <v>-325.26911934581187</v>
      </c>
      <c r="E44" s="15">
        <f>$D$6*($D$7*SIN( ($B44*2*PI()/$D$2) + (2*PI()/3) )+$D$5)</f>
        <v>162.63455967290605</v>
      </c>
      <c r="F44" s="19">
        <f t="shared" si="1"/>
        <v>2</v>
      </c>
      <c r="G44" s="13"/>
      <c r="H44" s="11">
        <f>IF( OR( $F44=7,$F44=8,$F44=1,$F44=2 ), 0,   IF( OR( $F44=3,$F44=4,$F44=11,$F44=12 ), -1, 1) ) * $H$7 * IF( OR( $F44=5,$F44=6,$F44=11,$F44=12 ), $C44, $E44 ) * $I$3</f>
        <v>0</v>
      </c>
      <c r="I44" s="11">
        <f>IF( OR( $F44=5,$F44=6,$F44=11,$F44=12 ), 0, IF( OR( $F44=3,$F44=4,$F44=7,$F44=8 ), -1, 1 ) ) * $H$7 * IF( OR( $F44=3,$F44=4,$F44=9,$F44=10 ), D44, C44 ) * $I$3</f>
        <v>0.49907391657659206</v>
      </c>
      <c r="J44" s="11">
        <f>IF( OR( $F44=3,$F44=4,$F44=9,$F44=10 ), 0, IF( OR( $F44=7,$F44=8,$F44=11,$F44=12 ), -1, 1 ) ) * $H$7 * IF( OR( $F44=5,$F44=6,$F44=11,$F44=12 ), D44, E44 ) * $I$3</f>
        <v>0.4990739165765925</v>
      </c>
      <c r="K44" s="11">
        <f>$I$3 + IF( OR( $F44=3,$F44=4,$F44=7,$F44=8,$F44=11,$F44=12 ), -1, 1 ) * $H$7 * IF( OR( $F44=3, $F44=4, $F44=9, $F44=10 ), C44, IF( OR( $F44=5, $F44=6, $F44=11, $F44=12 ), E44, D44 ) ) * $I$3</f>
        <v>1.8521668468156616E-3</v>
      </c>
      <c r="L44" s="14">
        <f t="shared" si="11"/>
        <v>1.0000000000000002</v>
      </c>
      <c r="N44" s="48">
        <f t="shared" si="3"/>
        <v>1</v>
      </c>
      <c r="O44" s="49">
        <f t="shared" si="4"/>
        <v>0</v>
      </c>
      <c r="P44" s="48">
        <f t="shared" si="5"/>
        <v>0</v>
      </c>
      <c r="Q44" s="49">
        <f t="shared" si="6"/>
        <v>2</v>
      </c>
      <c r="R44" s="48">
        <f t="shared" si="7"/>
        <v>1</v>
      </c>
      <c r="S44" s="49">
        <f t="shared" si="8"/>
        <v>0</v>
      </c>
      <c r="T44" s="54" t="str">
        <f t="shared" si="9"/>
        <v>S</v>
      </c>
      <c r="U44" s="55" t="str">
        <f t="shared" si="10"/>
        <v>L</v>
      </c>
    </row>
    <row r="45" spans="1:21" x14ac:dyDescent="0.25">
      <c r="B45" s="7">
        <v>33</v>
      </c>
      <c r="C45" s="4">
        <f>$D$6*($D$7*SIN($B45*2*PI()/$D$2)+$D$5)</f>
        <v>167.22174685699446</v>
      </c>
      <c r="D45" s="59">
        <f>$D$6*($D$7*SIN( ($B45*2*PI()/$D$2) - (2*PI()/3) )+$D$5)</f>
        <v>-325.22557814154123</v>
      </c>
      <c r="E45" s="59">
        <f>$D$6*($D$7*SIN( ($B45*2*PI()/$D$2) + (2*PI()/3) )+$D$5)</f>
        <v>158.00383128454689</v>
      </c>
      <c r="F45" s="19">
        <f t="shared" si="1"/>
        <v>2</v>
      </c>
      <c r="H45" s="11">
        <f>IF( OR( $F45=7,$F45=8,$F45=1,$F45=2 ), 0,   IF( OR( $F45=3,$F45=4,$F45=11,$F45=12 ), -1, 1) ) * $H$7 * IF( OR( $F45=5,$F45=6,$F45=11,$F45=12 ), $C45, $E45 ) * $I$3</f>
        <v>0</v>
      </c>
      <c r="I45" s="11">
        <f>IF( OR( $F45=5,$F45=6,$F45=11,$F45=12 ), 0, IF( OR( $F45=3,$F45=4,$F45=7,$F45=8 ), -1, 1 ) ) * $H$7 * IF( OR( $F45=3,$F45=4,$F45=9,$F45=10 ), D45, C45 ) * $I$3</f>
        <v>0.51315054013457018</v>
      </c>
      <c r="J45" s="11">
        <f>IF( OR( $F45=3,$F45=4,$F45=9,$F45=10 ), 0, IF( OR( $F45=7,$F45=8,$F45=11,$F45=12 ), -1, 1 ) ) * $H$7 * IF( OR( $F45=5,$F45=6,$F45=11,$F45=12 ), D45, E45 ) * $I$3</f>
        <v>0.48486367886310222</v>
      </c>
      <c r="K45" s="11">
        <f>$I$3 + IF( OR( $F45=3,$F45=4,$F45=7,$F45=8,$F45=11,$F45=12 ), -1, 1 ) * $H$7 * IF( OR( $F45=3, $F45=4, $F45=9, $F45=10 ), C45, IF( OR( $F45=5, $F45=6, $F45=11, $F45=12 ), E45, D45 ) ) * $I$3</f>
        <v>1.9857810023279354E-3</v>
      </c>
      <c r="L45" s="12">
        <f t="shared" si="11"/>
        <v>1.0000000000000004</v>
      </c>
      <c r="N45" s="48">
        <f t="shared" si="3"/>
        <v>1</v>
      </c>
      <c r="O45" s="49">
        <f t="shared" si="4"/>
        <v>0</v>
      </c>
      <c r="P45" s="48">
        <f t="shared" si="5"/>
        <v>0</v>
      </c>
      <c r="Q45" s="49">
        <f t="shared" si="6"/>
        <v>2</v>
      </c>
      <c r="R45" s="48">
        <f t="shared" si="7"/>
        <v>1</v>
      </c>
      <c r="S45" s="49">
        <f t="shared" si="8"/>
        <v>0</v>
      </c>
      <c r="T45" s="54" t="str">
        <f t="shared" si="9"/>
        <v>S</v>
      </c>
      <c r="U45" s="55" t="str">
        <f t="shared" si="10"/>
        <v>L</v>
      </c>
    </row>
    <row r="46" spans="1:21" x14ac:dyDescent="0.25">
      <c r="B46" s="7">
        <v>34</v>
      </c>
      <c r="C46" s="4">
        <f>$D$6*($D$7*SIN($B46*2*PI()/$D$2)+$D$5)</f>
        <v>171.76416473588091</v>
      </c>
      <c r="D46" s="59">
        <f>$D$6*($D$7*SIN( ($B46*2*PI()/$D$2) - (2*PI()/3) )+$D$5)</f>
        <v>-325.09496618576264</v>
      </c>
      <c r="E46" s="59">
        <f>$D$6*($D$7*SIN( ($B46*2*PI()/$D$2) + (2*PI()/3) )+$D$5)</f>
        <v>153.33080144988176</v>
      </c>
      <c r="F46" s="19">
        <f t="shared" si="1"/>
        <v>2</v>
      </c>
      <c r="H46" s="11">
        <f>IF( OR( $F46=7,$F46=8,$F46=1,$F46=2 ), 0,   IF( OR( $F46=3,$F46=4,$F46=11,$F46=12 ), -1, 1) ) * $H$7 * IF( OR( $F46=5,$F46=6,$F46=11,$F46=12 ), $C46, $E46 ) * $I$3</f>
        <v>0</v>
      </c>
      <c r="I46" s="11">
        <f>IF( OR( $F46=5,$F46=6,$F46=11,$F46=12 ), 0, IF( OR( $F46=3,$F46=4,$F46=7,$F46=8 ), -1, 1 ) ) * $H$7 * IF( OR( $F46=3,$F46=4,$F46=9,$F46=10 ), D46, C46 ) * $I$3</f>
        <v>0.52708978088452418</v>
      </c>
      <c r="J46" s="11">
        <f>IF( OR( $F46=3,$F46=4,$F46=9,$F46=10 ), 0, IF( OR( $F46=7,$F46=8,$F46=11,$F46=12 ), -1, 1 ) ) * $H$7 * IF( OR( $F46=5,$F46=6,$F46=11,$F46=12 ), D46, E46 ) * $I$3</f>
        <v>0.47052363141835163</v>
      </c>
      <c r="K46" s="11">
        <f>$I$3 + IF( OR( $F46=3,$F46=4,$F46=7,$F46=8,$F46=11,$F46=12 ), -1, 1 ) * $H$7 * IF( OR( $F46=3, $F46=4, $F46=9, $F46=10 ), C46, IF( OR( $F46=5, $F46=6, $F46=11, $F46=12 ), E46, D46 ) ) * $I$3</f>
        <v>2.3865876971242983E-3</v>
      </c>
      <c r="L46" s="12">
        <f t="shared" si="11"/>
        <v>1</v>
      </c>
      <c r="N46" s="48">
        <f t="shared" si="3"/>
        <v>1</v>
      </c>
      <c r="O46" s="49">
        <f t="shared" si="4"/>
        <v>0</v>
      </c>
      <c r="P46" s="48">
        <f t="shared" si="5"/>
        <v>0</v>
      </c>
      <c r="Q46" s="49">
        <f t="shared" si="6"/>
        <v>2</v>
      </c>
      <c r="R46" s="48">
        <f t="shared" si="7"/>
        <v>1</v>
      </c>
      <c r="S46" s="49">
        <f t="shared" si="8"/>
        <v>0</v>
      </c>
      <c r="T46" s="54" t="str">
        <f t="shared" si="9"/>
        <v>S</v>
      </c>
      <c r="U46" s="55" t="str">
        <f t="shared" si="10"/>
        <v>L</v>
      </c>
    </row>
    <row r="47" spans="1:21" x14ac:dyDescent="0.25">
      <c r="B47" s="7">
        <v>35</v>
      </c>
      <c r="C47" s="4">
        <f>$D$6*($D$7*SIN($B47*2*PI()/$D$2)+$D$5)</f>
        <v>176.26059719445956</v>
      </c>
      <c r="D47" s="59">
        <f>$D$6*($D$7*SIN( ($B47*2*PI()/$D$2) - (2*PI()/3) )+$D$5)</f>
        <v>-324.87731844645486</v>
      </c>
      <c r="E47" s="59">
        <f>$D$6*($D$7*SIN( ($B47*2*PI()/$D$2) + (2*PI()/3) )+$D$5)</f>
        <v>148.61672125199533</v>
      </c>
      <c r="F47" s="19">
        <f t="shared" si="1"/>
        <v>2</v>
      </c>
      <c r="H47" s="11">
        <f>IF( OR( $F47=7,$F47=8,$F47=1,$F47=2 ), 0,   IF( OR( $F47=3,$F47=4,$F47=11,$F47=12 ), -1, 1) ) * $H$7 * IF( OR( $F47=5,$F47=6,$F47=11,$F47=12 ), $C47, $E47 ) * $I$3</f>
        <v>0</v>
      </c>
      <c r="I47" s="11">
        <f>IF( OR( $F47=5,$F47=6,$F47=11,$F47=12 ), 0, IF( OR( $F47=3,$F47=4,$F47=7,$F47=8 ), -1, 1 ) ) * $H$7 * IF( OR( $F47=3,$F47=4,$F47=9,$F47=10 ), D47, C47 ) * $I$3</f>
        <v>0.54088790695464262</v>
      </c>
      <c r="J47" s="11">
        <f>IF( OR( $F47=3,$F47=4,$F47=9,$F47=10 ), 0, IF( OR( $F47=7,$F47=8,$F47=11,$F47=12 ), -1, 1 ) ) * $H$7 * IF( OR( $F47=5,$F47=6,$F47=11,$F47=12 ), D47, E47 ) * $I$3</f>
        <v>0.45605761341979656</v>
      </c>
      <c r="K47" s="11">
        <f>$I$3 + IF( OR( $F47=3,$F47=4,$F47=7,$F47=8,$F47=11,$F47=12 ), -1, 1 ) * $H$7 * IF( OR( $F47=3, $F47=4, $F47=9, $F47=10 ), C47, IF( OR( $F47=5, $F47=6, $F47=11, $F47=12 ), E47, D47 ) ) * $I$3</f>
        <v>3.0544796255609352E-3</v>
      </c>
      <c r="L47" s="12">
        <f t="shared" si="11"/>
        <v>1</v>
      </c>
      <c r="N47" s="48">
        <f t="shared" si="3"/>
        <v>1</v>
      </c>
      <c r="O47" s="49">
        <f t="shared" si="4"/>
        <v>0</v>
      </c>
      <c r="P47" s="48">
        <f t="shared" si="5"/>
        <v>0</v>
      </c>
      <c r="Q47" s="49">
        <f t="shared" si="6"/>
        <v>2</v>
      </c>
      <c r="R47" s="48">
        <f t="shared" si="7"/>
        <v>1</v>
      </c>
      <c r="S47" s="49">
        <f t="shared" si="8"/>
        <v>0</v>
      </c>
      <c r="T47" s="54" t="str">
        <f t="shared" si="9"/>
        <v>S</v>
      </c>
      <c r="U47" s="55" t="str">
        <f t="shared" si="10"/>
        <v>L</v>
      </c>
    </row>
    <row r="48" spans="1:21" x14ac:dyDescent="0.25">
      <c r="B48" s="7">
        <v>36</v>
      </c>
      <c r="C48" s="4">
        <f>$D$6*($D$7*SIN($B48*2*PI()/$D$2)+$D$5)</f>
        <v>180.70984042903351</v>
      </c>
      <c r="D48" s="59">
        <f>$D$6*($D$7*SIN( ($B48*2*PI()/$D$2) - (2*PI()/3) )+$D$5)</f>
        <v>-324.57269319318067</v>
      </c>
      <c r="E48" s="59">
        <f>$D$6*($D$7*SIN( ($B48*2*PI()/$D$2) + (2*PI()/3) )+$D$5)</f>
        <v>143.86285276414716</v>
      </c>
      <c r="F48" s="19">
        <f t="shared" si="1"/>
        <v>2</v>
      </c>
      <c r="H48" s="11">
        <f>IF( OR( $F48=7,$F48=8,$F48=1,$F48=2 ), 0,   IF( OR( $F48=3,$F48=4,$F48=11,$F48=12 ), -1, 1) ) * $H$7 * IF( OR( $F48=5,$F48=6,$F48=11,$F48=12 ), $C48, $E48 ) * $I$3</f>
        <v>0</v>
      </c>
      <c r="I48" s="11">
        <f>IF( OR( $F48=5,$F48=6,$F48=11,$F48=12 ), 0, IF( OR( $F48=3,$F48=4,$F48=7,$F48=8 ), -1, 1 ) ) * $H$7 * IF( OR( $F48=3,$F48=4,$F48=9,$F48=10 ), D48, C48 ) * $I$3</f>
        <v>0.55454122425292562</v>
      </c>
      <c r="J48" s="11">
        <f>IF( OR( $F48=3,$F48=4,$F48=9,$F48=10 ), 0, IF( OR( $F48=7,$F48=8,$F48=11,$F48=12 ), -1, 1 ) ) * $H$7 * IF( OR( $F48=5,$F48=6,$F48=11,$F48=12 ), D48, E48 ) * $I$3</f>
        <v>0.44146949777025618</v>
      </c>
      <c r="K48" s="11">
        <f>$I$3 + IF( OR( $F48=3,$F48=4,$F48=7,$F48=8,$F48=11,$F48=12 ), -1, 1 ) * $H$7 * IF( OR( $F48=3, $F48=4, $F48=9, $F48=10 ), C48, IF( OR( $F48=5, $F48=6, $F48=11, $F48=12 ), E48, D48 ) ) * $I$3</f>
        <v>3.9892779768181397E-3</v>
      </c>
      <c r="L48" s="12">
        <f t="shared" si="11"/>
        <v>0.99999999999999989</v>
      </c>
      <c r="N48" s="48">
        <f t="shared" si="3"/>
        <v>1</v>
      </c>
      <c r="O48" s="49">
        <f t="shared" si="4"/>
        <v>0</v>
      </c>
      <c r="P48" s="48">
        <f t="shared" si="5"/>
        <v>0</v>
      </c>
      <c r="Q48" s="49">
        <f t="shared" si="6"/>
        <v>2</v>
      </c>
      <c r="R48" s="48">
        <f t="shared" si="7"/>
        <v>1</v>
      </c>
      <c r="S48" s="49">
        <f t="shared" si="8"/>
        <v>0</v>
      </c>
      <c r="T48" s="54" t="str">
        <f t="shared" si="9"/>
        <v>S</v>
      </c>
      <c r="U48" s="55" t="str">
        <f t="shared" si="10"/>
        <v>L</v>
      </c>
    </row>
    <row r="49" spans="2:21" x14ac:dyDescent="0.25">
      <c r="B49" s="7">
        <v>37</v>
      </c>
      <c r="C49" s="4">
        <f>$D$6*($D$7*SIN($B49*2*PI()/$D$2)+$D$5)</f>
        <v>185.11070326960228</v>
      </c>
      <c r="D49" s="59">
        <f>$D$6*($D$7*SIN( ($B49*2*PI()/$D$2) - (2*PI()/3) )+$D$5)</f>
        <v>-324.18117198148644</v>
      </c>
      <c r="E49" s="59">
        <f>$D$6*($D$7*SIN( ($B49*2*PI()/$D$2) + (2*PI()/3) )+$D$5)</f>
        <v>139.07046871188427</v>
      </c>
      <c r="F49" s="19">
        <f t="shared" si="1"/>
        <v>2</v>
      </c>
      <c r="H49" s="11">
        <f>IF( OR( $F49=7,$F49=8,$F49=1,$F49=2 ), 0,   IF( OR( $F49=3,$F49=4,$F49=11,$F49=12 ), -1, 1) ) * $H$7 * IF( OR( $F49=5,$F49=6,$F49=11,$F49=12 ), $C49, $E49 ) * $I$3</f>
        <v>0</v>
      </c>
      <c r="I49" s="11">
        <f>IF( OR( $F49=5,$F49=6,$F49=11,$F49=12 ), 0, IF( OR( $F49=3,$F49=4,$F49=7,$F49=8 ), -1, 1 ) ) * $H$7 * IF( OR( $F49=3,$F49=4,$F49=9,$F49=10 ), D49, C49 ) * $I$3</f>
        <v>0.5680460774561833</v>
      </c>
      <c r="J49" s="11">
        <f>IF( OR( $F49=3,$F49=4,$F49=9,$F49=10 ), 0, IF( OR( $F49=7,$F49=8,$F49=11,$F49=12 ), -1, 1 ) ) * $H$7 * IF( OR( $F49=5,$F49=6,$F49=11,$F49=12 ), D49, E49 ) * $I$3</f>
        <v>0.42676319006104363</v>
      </c>
      <c r="K49" s="11">
        <f>$I$3 + IF( OR( $F49=3,$F49=4,$F49=7,$F49=8,$F49=11,$F49=12 ), -1, 1 ) * $H$7 * IF( OR( $F49=3, $F49=4, $F49=9, $F49=10 ), C49, IF( OR( $F49=5, $F49=6, $F49=11, $F49=12 ), E49, D49 ) ) * $I$3</f>
        <v>5.1907324827733525E-3</v>
      </c>
      <c r="L49" s="12">
        <f t="shared" si="11"/>
        <v>1.0000000000000002</v>
      </c>
      <c r="N49" s="48">
        <f t="shared" si="3"/>
        <v>1</v>
      </c>
      <c r="O49" s="49">
        <f t="shared" si="4"/>
        <v>0</v>
      </c>
      <c r="P49" s="48">
        <f t="shared" si="5"/>
        <v>0</v>
      </c>
      <c r="Q49" s="49">
        <f t="shared" si="6"/>
        <v>2</v>
      </c>
      <c r="R49" s="48">
        <f t="shared" si="7"/>
        <v>1</v>
      </c>
      <c r="S49" s="49">
        <f t="shared" si="8"/>
        <v>0</v>
      </c>
      <c r="T49" s="54" t="str">
        <f t="shared" si="9"/>
        <v>S</v>
      </c>
      <c r="U49" s="55" t="str">
        <f t="shared" si="10"/>
        <v>L</v>
      </c>
    </row>
    <row r="50" spans="2:21" x14ac:dyDescent="0.25">
      <c r="B50" s="7">
        <v>38</v>
      </c>
      <c r="C50" s="4">
        <f>$D$6*($D$7*SIN($B50*2*PI()/$D$2)+$D$5)</f>
        <v>189.46200749876678</v>
      </c>
      <c r="D50" s="59">
        <f>$D$6*($D$7*SIN( ($B50*2*PI()/$D$2) - (2*PI()/3) )+$D$5)</f>
        <v>-323.70285963106795</v>
      </c>
      <c r="E50" s="59">
        <f>$D$6*($D$7*SIN( ($B50*2*PI()/$D$2) + (2*PI()/3) )+$D$5)</f>
        <v>134.24085213230128</v>
      </c>
      <c r="F50" s="19">
        <f t="shared" si="1"/>
        <v>2</v>
      </c>
      <c r="H50" s="11">
        <f>IF( OR( $F50=7,$F50=8,$F50=1,$F50=2 ), 0,   IF( OR( $F50=3,$F50=4,$F50=11,$F50=12 ), -1, 1) ) * $H$7 * IF( OR( $F50=5,$F50=6,$F50=11,$F50=12 ), $C50, $E50 ) * $I$3</f>
        <v>0</v>
      </c>
      <c r="I50" s="11">
        <f>IF( OR( $F50=5,$F50=6,$F50=11,$F50=12 ), 0, IF( OR( $F50=3,$F50=4,$F50=7,$F50=8 ), -1, 1 ) ) * $H$7 * IF( OR( $F50=3,$F50=4,$F50=9,$F50=10 ), D50, C50 ) * $I$3</f>
        <v>0.58139885098865407</v>
      </c>
      <c r="J50" s="11">
        <f>IF( OR( $F50=3,$F50=4,$F50=9,$F50=10 ), 0, IF( OR( $F50=7,$F50=8,$F50=11,$F50=12 ), -1, 1 ) ) * $H$7 * IF( OR( $F50=5,$F50=6,$F50=11,$F50=12 ), D50, E50 ) * $I$3</f>
        <v>0.41194262752634347</v>
      </c>
      <c r="K50" s="11">
        <f>$I$3 + IF( OR( $F50=3,$F50=4,$F50=7,$F50=8,$F50=11,$F50=12 ), -1, 1 ) * $H$7 * IF( OR( $F50=3, $F50=4, $F50=9, $F50=10 ), C50, IF( OR( $F50=5, $F50=6, $F50=11, $F50=12 ), E50, D50 ) ) * $I$3</f>
        <v>6.6585214850027885E-3</v>
      </c>
      <c r="L50" s="12">
        <f t="shared" si="11"/>
        <v>1.0000000000000004</v>
      </c>
      <c r="N50" s="48">
        <f t="shared" si="3"/>
        <v>1</v>
      </c>
      <c r="O50" s="49">
        <f t="shared" si="4"/>
        <v>0</v>
      </c>
      <c r="P50" s="48">
        <f t="shared" si="5"/>
        <v>0</v>
      </c>
      <c r="Q50" s="49">
        <f t="shared" si="6"/>
        <v>2</v>
      </c>
      <c r="R50" s="48">
        <f t="shared" si="7"/>
        <v>1</v>
      </c>
      <c r="S50" s="49">
        <f t="shared" si="8"/>
        <v>0</v>
      </c>
      <c r="T50" s="54" t="str">
        <f t="shared" si="9"/>
        <v>S</v>
      </c>
      <c r="U50" s="55" t="str">
        <f t="shared" si="10"/>
        <v>L</v>
      </c>
    </row>
    <row r="51" spans="2:21" x14ac:dyDescent="0.25">
      <c r="B51" s="7">
        <v>39</v>
      </c>
      <c r="C51" s="4">
        <f>$D$6*($D$7*SIN($B51*2*PI()/$D$2)+$D$5)</f>
        <v>193.7625881671664</v>
      </c>
      <c r="D51" s="59">
        <f>$D$6*($D$7*SIN( ($B51*2*PI()/$D$2) - (2*PI()/3) )+$D$5)</f>
        <v>-323.13788419770736</v>
      </c>
      <c r="E51" s="59">
        <f>$D$6*($D$7*SIN( ($B51*2*PI()/$D$2) + (2*PI()/3) )+$D$5)</f>
        <v>129.37529603054102</v>
      </c>
      <c r="F51" s="19">
        <f t="shared" si="1"/>
        <v>2</v>
      </c>
      <c r="H51" s="11">
        <f>IF( OR( $F51=7,$F51=8,$F51=1,$F51=2 ), 0,   IF( OR( $F51=3,$F51=4,$F51=11,$F51=12 ), -1, 1) ) * $H$7 * IF( OR( $F51=5,$F51=6,$F51=11,$F51=12 ), $C51, $E51 ) * $I$3</f>
        <v>0</v>
      </c>
      <c r="I51" s="11">
        <f>IF( OR( $F51=5,$F51=6,$F51=11,$F51=12 ), 0, IF( OR( $F51=3,$F51=4,$F51=7,$F51=8 ), -1, 1 ) ) * $H$7 * IF( OR( $F51=3,$F51=4,$F51=9,$F51=10 ), D51, C51 ) * $I$3</f>
        <v>0.59459596998998121</v>
      </c>
      <c r="J51" s="11">
        <f>IF( OR( $F51=3,$F51=4,$F51=9,$F51=10 ), 0, IF( OR( $F51=7,$F51=8,$F51=11,$F51=12 ), -1, 1 ) ) * $H$7 * IF( OR( $F51=5,$F51=6,$F51=11,$F51=12 ), D51, E51 ) * $I$3</f>
        <v>0.39701177798912074</v>
      </c>
      <c r="K51" s="11">
        <f>$I$3 + IF( OR( $F51=3,$F51=4,$F51=7,$F51=8,$F51=11,$F51=12 ), -1, 1 ) * $H$7 * IF( OR( $F51=3, $F51=4, $F51=9, $F51=10 ), C51, IF( OR( $F51=5, $F51=6, $F51=11, $F51=12 ), E51, D51 ) ) * $I$3</f>
        <v>8.3922520208982165E-3</v>
      </c>
      <c r="L51" s="12">
        <f>SUM(H51:K51)</f>
        <v>1</v>
      </c>
      <c r="N51" s="48">
        <f t="shared" si="3"/>
        <v>1</v>
      </c>
      <c r="O51" s="49">
        <f t="shared" si="4"/>
        <v>0</v>
      </c>
      <c r="P51" s="48">
        <f t="shared" si="5"/>
        <v>0</v>
      </c>
      <c r="Q51" s="49">
        <f t="shared" si="6"/>
        <v>2</v>
      </c>
      <c r="R51" s="48">
        <f t="shared" si="7"/>
        <v>1</v>
      </c>
      <c r="S51" s="49">
        <f t="shared" si="8"/>
        <v>0</v>
      </c>
      <c r="T51" s="54" t="str">
        <f t="shared" si="9"/>
        <v>S</v>
      </c>
      <c r="U51" s="55" t="str">
        <f t="shared" si="10"/>
        <v>L</v>
      </c>
    </row>
    <row r="52" spans="2:21" x14ac:dyDescent="0.25">
      <c r="B52" s="7">
        <v>40</v>
      </c>
      <c r="C52" s="4">
        <f>$D$6*($D$7*SIN($B52*2*PI()/$D$2)+$D$5)</f>
        <v>198.01129390536454</v>
      </c>
      <c r="D52" s="59">
        <f>$D$6*($D$7*SIN( ($B52*2*PI()/$D$2) - (2*PI()/3) )+$D$5)</f>
        <v>-322.48639693898986</v>
      </c>
      <c r="E52" s="59">
        <f>$D$6*($D$7*SIN( ($B52*2*PI()/$D$2) + (2*PI()/3) )+$D$5)</f>
        <v>124.47510303362535</v>
      </c>
      <c r="F52" s="19">
        <f t="shared" si="1"/>
        <v>2</v>
      </c>
      <c r="H52" s="11">
        <f>IF( OR( $F52=7,$F52=8,$F52=1,$F52=2 ), 0,   IF( OR( $F52=3,$F52=4,$F52=11,$F52=12 ), -1, 1) ) * $H$7 * IF( OR( $F52=5,$F52=6,$F52=11,$F52=12 ), $C52, $E52 ) * $I$3</f>
        <v>0</v>
      </c>
      <c r="I52" s="11">
        <f>IF( OR( $F52=5,$F52=6,$F52=11,$F52=12 ), 0, IF( OR( $F52=3,$F52=4,$F52=7,$F52=8 ), -1, 1 ) ) * $H$7 * IF( OR( $F52=3,$F52=4,$F52=9,$F52=10 ), D52, C52 ) * $I$3</f>
        <v>0.60763390127229056</v>
      </c>
      <c r="J52" s="11">
        <f>IF( OR( $F52=3,$F52=4,$F52=9,$F52=10 ), 0, IF( OR( $F52=7,$F52=8,$F52=11,$F52=12 ), -1, 1 ) ) * $H$7 * IF( OR( $F52=5,$F52=6,$F52=11,$F52=12 ), D52, E52 ) * $I$3</f>
        <v>0.38197463879883764</v>
      </c>
      <c r="K52" s="11">
        <f>$I$3 + IF( OR( $F52=3,$F52=4,$F52=7,$F52=8,$F52=11,$F52=12 ), -1, 1 ) * $H$7 * IF( OR( $F52=3, $F52=4, $F52=9, $F52=10 ), C52, IF( OR( $F52=5, $F52=6, $F52=11, $F52=12 ), E52, D52 ) ) * $I$3</f>
        <v>1.0391459928871916E-2</v>
      </c>
      <c r="L52" s="12">
        <f t="shared" ref="L52:L115" si="12">SUM(H52:K52)</f>
        <v>1</v>
      </c>
      <c r="N52" s="48">
        <f t="shared" si="3"/>
        <v>1</v>
      </c>
      <c r="O52" s="49">
        <f t="shared" si="4"/>
        <v>0</v>
      </c>
      <c r="P52" s="48">
        <f t="shared" si="5"/>
        <v>0</v>
      </c>
      <c r="Q52" s="49">
        <f t="shared" si="6"/>
        <v>2</v>
      </c>
      <c r="R52" s="48">
        <f t="shared" si="7"/>
        <v>1</v>
      </c>
      <c r="S52" s="49">
        <f t="shared" si="8"/>
        <v>0</v>
      </c>
      <c r="T52" s="54" t="str">
        <f t="shared" si="9"/>
        <v>S</v>
      </c>
      <c r="U52" s="55" t="str">
        <f t="shared" si="10"/>
        <v>L</v>
      </c>
    </row>
    <row r="53" spans="2:21" x14ac:dyDescent="0.25">
      <c r="B53" s="7">
        <v>41</v>
      </c>
      <c r="C53" s="4">
        <f>$D$6*($D$7*SIN($B53*2*PI()/$D$2)+$D$5)</f>
        <v>202.2069872320975</v>
      </c>
      <c r="D53" s="59">
        <f>$D$6*($D$7*SIN( ($B53*2*PI()/$D$2) - (2*PI()/3) )+$D$5)</f>
        <v>-321.74857227380801</v>
      </c>
      <c r="E53" s="59">
        <f>$D$6*($D$7*SIN( ($B53*2*PI()/$D$2) + (2*PI()/3) )+$D$5)</f>
        <v>119.5415850417106</v>
      </c>
      <c r="F53" s="19">
        <f t="shared" si="1"/>
        <v>2</v>
      </c>
      <c r="H53" s="11">
        <f>IF( OR( $F53=7,$F53=8,$F53=1,$F53=2 ), 0,   IF( OR( $F53=3,$F53=4,$F53=11,$F53=12 ), -1, 1) ) * $H$7 * IF( OR( $F53=5,$F53=6,$F53=11,$F53=12 ), $C53, $E53 ) * $I$3</f>
        <v>0</v>
      </c>
      <c r="I53" s="11">
        <f>IF( OR( $F53=5,$F53=6,$F53=11,$F53=12 ), 0, IF( OR( $F53=3,$F53=4,$F53=7,$F53=8 ), -1, 1 ) ) * $H$7 * IF( OR( $F53=3,$F53=4,$F53=9,$F53=10 ), D53, C53 ) * $I$3</f>
        <v>0.62050915426610875</v>
      </c>
      <c r="J53" s="11">
        <f>IF( OR( $F53=3,$F53=4,$F53=9,$F53=10 ), 0, IF( OR( $F53=7,$F53=8,$F53=11,$F53=12 ), -1, 1 ) ) * $H$7 * IF( OR( $F53=5,$F53=6,$F53=11,$F53=12 ), D53, E53 ) * $I$3</f>
        <v>0.36683523576126686</v>
      </c>
      <c r="K53" s="11">
        <f>$I$3 + IF( OR( $F53=3,$F53=4,$F53=7,$F53=8,$F53=11,$F53=12 ), -1, 1 ) * $H$7 * IF( OR( $F53=3, $F53=4, $F53=9, $F53=10 ), C53, IF( OR( $F53=5, $F53=6, $F53=11, $F53=12 ), E53, D53 ) ) * $I$3</f>
        <v>1.2655609972624604E-2</v>
      </c>
      <c r="L53" s="12">
        <f t="shared" si="12"/>
        <v>1.0000000000000002</v>
      </c>
      <c r="N53" s="48">
        <f t="shared" si="3"/>
        <v>1</v>
      </c>
      <c r="O53" s="49">
        <f t="shared" si="4"/>
        <v>0</v>
      </c>
      <c r="P53" s="48">
        <f t="shared" si="5"/>
        <v>0</v>
      </c>
      <c r="Q53" s="49">
        <f t="shared" si="6"/>
        <v>2</v>
      </c>
      <c r="R53" s="48">
        <f t="shared" si="7"/>
        <v>1</v>
      </c>
      <c r="S53" s="49">
        <f t="shared" si="8"/>
        <v>0</v>
      </c>
      <c r="T53" s="54" t="str">
        <f t="shared" si="9"/>
        <v>S</v>
      </c>
      <c r="U53" s="55" t="str">
        <f t="shared" si="10"/>
        <v>L</v>
      </c>
    </row>
    <row r="54" spans="2:21" x14ac:dyDescent="0.25">
      <c r="B54" s="7">
        <v>42</v>
      </c>
      <c r="C54" s="4">
        <f>$D$6*($D$7*SIN($B54*2*PI()/$D$2)+$D$5)</f>
        <v>206.34854485880635</v>
      </c>
      <c r="D54" s="59">
        <f>$D$6*($D$7*SIN( ($B54*2*PI()/$D$2) - (2*PI()/3) )+$D$5)</f>
        <v>-320.92460773566597</v>
      </c>
      <c r="E54" s="59">
        <f>$D$6*($D$7*SIN( ($B54*2*PI()/$D$2) + (2*PI()/3) )+$D$5)</f>
        <v>114.57606287685978</v>
      </c>
      <c r="F54" s="19">
        <f t="shared" si="1"/>
        <v>2</v>
      </c>
      <c r="H54" s="11">
        <f>IF( OR( $F54=7,$F54=8,$F54=1,$F54=2 ), 0,   IF( OR( $F54=3,$F54=4,$F54=11,$F54=12 ), -1, 1) ) * $H$7 * IF( OR( $F54=5,$F54=6,$F54=11,$F54=12 ), $C54, $E54 ) * $I$3</f>
        <v>0</v>
      </c>
      <c r="I54" s="11">
        <f>IF( OR( $F54=5,$F54=6,$F54=11,$F54=12 ), 0, IF( OR( $F54=3,$F54=4,$F54=7,$F54=8 ), -1, 1 ) ) * $H$7 * IF( OR( $F54=3,$F54=4,$F54=9,$F54=10 ), D54, C54 ) * $I$3</f>
        <v>0.63321828195487506</v>
      </c>
      <c r="J54" s="11">
        <f>IF( OR( $F54=3,$F54=4,$F54=9,$F54=10 ), 0, IF( OR( $F54=7,$F54=8,$F54=11,$F54=12 ), -1, 1 ) ) * $H$7 * IF( OR( $F54=5,$F54=6,$F54=11,$F54=12 ), D54, E54 ) * $I$3</f>
        <v>0.35159762206068496</v>
      </c>
      <c r="K54" s="11">
        <f>$I$3 + IF( OR( $F54=3,$F54=4,$F54=7,$F54=8,$F54=11,$F54=12 ), -1, 1 ) * $H$7 * IF( OR( $F54=3, $F54=4, $F54=9, $F54=10 ), C54, IF( OR( $F54=5, $F54=6, $F54=11, $F54=12 ), E54, D54 ) ) * $I$3</f>
        <v>1.5184095984440482E-2</v>
      </c>
      <c r="L54" s="12">
        <f t="shared" si="12"/>
        <v>1.0000000000000004</v>
      </c>
      <c r="N54" s="48">
        <f t="shared" si="3"/>
        <v>1</v>
      </c>
      <c r="O54" s="49">
        <f t="shared" si="4"/>
        <v>0</v>
      </c>
      <c r="P54" s="48">
        <f t="shared" si="5"/>
        <v>0</v>
      </c>
      <c r="Q54" s="49">
        <f t="shared" si="6"/>
        <v>2</v>
      </c>
      <c r="R54" s="48">
        <f t="shared" si="7"/>
        <v>1</v>
      </c>
      <c r="S54" s="49">
        <f t="shared" si="8"/>
        <v>0</v>
      </c>
      <c r="T54" s="54" t="str">
        <f t="shared" si="9"/>
        <v>S</v>
      </c>
      <c r="U54" s="55" t="str">
        <f t="shared" si="10"/>
        <v>L</v>
      </c>
    </row>
    <row r="55" spans="2:21" x14ac:dyDescent="0.25">
      <c r="B55" s="7">
        <v>43</v>
      </c>
      <c r="C55" s="4">
        <f>$D$6*($D$7*SIN($B55*2*PI()/$D$2)+$D$5)</f>
        <v>210.43485799036776</v>
      </c>
      <c r="D55" s="59">
        <f>$D$6*($D$7*SIN( ($B55*2*PI()/$D$2) - (2*PI()/3) )+$D$5)</f>
        <v>-320.01472391979485</v>
      </c>
      <c r="E55" s="59">
        <f>$D$6*($D$7*SIN( ($B55*2*PI()/$D$2) + (2*PI()/3) )+$D$5)</f>
        <v>109.57986592942719</v>
      </c>
      <c r="F55" s="19">
        <f t="shared" si="1"/>
        <v>2</v>
      </c>
      <c r="H55" s="11">
        <f>IF( OR( $F55=7,$F55=8,$F55=1,$F55=2 ), 0,   IF( OR( $F55=3,$F55=4,$F55=11,$F55=12 ), -1, 1) ) * $H$7 * IF( OR( $F55=5,$F55=6,$F55=11,$F55=12 ), $C55, $E55 ) * $I$3</f>
        <v>0</v>
      </c>
      <c r="I55" s="11">
        <f>IF( OR( $F55=5,$F55=6,$F55=11,$F55=12 ), 0, IF( OR( $F55=3,$F55=4,$F55=7,$F55=8 ), -1, 1 ) ) * $H$7 * IF( OR( $F55=3,$F55=4,$F55=9,$F55=10 ), D55, C55 ) * $I$3</f>
        <v>0.64575788179778881</v>
      </c>
      <c r="J55" s="11">
        <f>IF( OR( $F55=3,$F55=4,$F55=9,$F55=10 ), 0, IF( OR( $F55=7,$F55=8,$F55=11,$F55=12 ), -1, 1 ) ) * $H$7 * IF( OR( $F55=5,$F55=6,$F55=11,$F55=12 ), D55, E55 ) * $I$3</f>
        <v>0.33626587717473866</v>
      </c>
      <c r="K55" s="11">
        <f>$I$3 + IF( OR( $F55=3,$F55=4,$F55=7,$F55=8,$F55=11,$F55=12 ), -1, 1 ) * $H$7 * IF( OR( $F55=3, $F55=4, $F55=9, $F55=10 ), C55, IF( OR( $F55=5, $F55=6, $F55=11, $F55=12 ), E55, D55 ) ) * $I$3</f>
        <v>1.7976241027472861E-2</v>
      </c>
      <c r="L55" s="12">
        <f t="shared" si="12"/>
        <v>1.0000000000000004</v>
      </c>
      <c r="N55" s="48">
        <f t="shared" si="3"/>
        <v>1</v>
      </c>
      <c r="O55" s="49">
        <f t="shared" si="4"/>
        <v>0</v>
      </c>
      <c r="P55" s="48">
        <f t="shared" si="5"/>
        <v>0</v>
      </c>
      <c r="Q55" s="49">
        <f t="shared" si="6"/>
        <v>2</v>
      </c>
      <c r="R55" s="48">
        <f t="shared" si="7"/>
        <v>1</v>
      </c>
      <c r="S55" s="49">
        <f t="shared" si="8"/>
        <v>0</v>
      </c>
      <c r="T55" s="54" t="str">
        <f t="shared" si="9"/>
        <v>S</v>
      </c>
      <c r="U55" s="55" t="str">
        <f t="shared" si="10"/>
        <v>L</v>
      </c>
    </row>
    <row r="56" spans="2:21" x14ac:dyDescent="0.25">
      <c r="B56" s="7">
        <v>44</v>
      </c>
      <c r="C56" s="4">
        <f>$D$6*($D$7*SIN($B56*2*PI()/$D$2)+$D$5)</f>
        <v>214.4648326219459</v>
      </c>
      <c r="D56" s="59">
        <f>$D$6*($D$7*SIN( ($B56*2*PI()/$D$2) - (2*PI()/3) )+$D$5)</f>
        <v>-319.0191644240939</v>
      </c>
      <c r="E56" s="59">
        <f>$D$6*($D$7*SIN( ($B56*2*PI()/$D$2) + (2*PI()/3) )+$D$5)</f>
        <v>104.55433180214807</v>
      </c>
      <c r="F56" s="19">
        <f t="shared" si="1"/>
        <v>2</v>
      </c>
      <c r="H56" s="11">
        <f>IF( OR( $F56=7,$F56=8,$F56=1,$F56=2 ), 0,   IF( OR( $F56=3,$F56=4,$F56=11,$F56=12 ), -1, 1) ) * $H$7 * IF( OR( $F56=5,$F56=6,$F56=11,$F56=12 ), $C56, $E56 ) * $I$3</f>
        <v>0</v>
      </c>
      <c r="I56" s="11">
        <f>IF( OR( $F56=5,$F56=6,$F56=11,$F56=12 ), 0, IF( OR( $F56=3,$F56=4,$F56=7,$F56=8 ), -1, 1 ) ) * $H$7 * IF( OR( $F56=3,$F56=4,$F56=9,$F56=10 ), D56, C56 ) * $I$3</f>
        <v>0.65812459664075385</v>
      </c>
      <c r="J56" s="11">
        <f>IF( OR( $F56=3,$F56=4,$F56=9,$F56=10 ), 0, IF( OR( $F56=7,$F56=8,$F56=11,$F56=12 ), -1, 1 ) ) * $H$7 * IF( OR( $F56=5,$F56=6,$F56=11,$F56=12 ), D56, E56 ) * $I$3</f>
        <v>0.32084410578226907</v>
      </c>
      <c r="K56" s="11">
        <f>$I$3 + IF( OR( $F56=3,$F56=4,$F56=7,$F56=8,$F56=11,$F56=12 ), -1, 1 ) * $H$7 * IF( OR( $F56=3, $F56=4, $F56=9, $F56=10 ), C56, IF( OR( $F56=5, $F56=6, $F56=11, $F56=12 ), E56, D56 ) ) * $I$3</f>
        <v>2.1031297576977304E-2</v>
      </c>
      <c r="L56" s="12">
        <f t="shared" si="12"/>
        <v>1.0000000000000002</v>
      </c>
      <c r="N56" s="48">
        <f t="shared" si="3"/>
        <v>1</v>
      </c>
      <c r="O56" s="49">
        <f t="shared" si="4"/>
        <v>0</v>
      </c>
      <c r="P56" s="48">
        <f t="shared" si="5"/>
        <v>0</v>
      </c>
      <c r="Q56" s="49">
        <f t="shared" si="6"/>
        <v>2</v>
      </c>
      <c r="R56" s="48">
        <f t="shared" si="7"/>
        <v>1</v>
      </c>
      <c r="S56" s="49">
        <f t="shared" si="8"/>
        <v>0</v>
      </c>
      <c r="T56" s="54" t="str">
        <f t="shared" si="9"/>
        <v>S</v>
      </c>
      <c r="U56" s="55" t="str">
        <f t="shared" si="10"/>
        <v>L</v>
      </c>
    </row>
    <row r="57" spans="2:21" x14ac:dyDescent="0.25">
      <c r="B57" s="7">
        <v>45</v>
      </c>
      <c r="C57" s="4">
        <f>$D$6*($D$7*SIN($B57*2*PI()/$D$2)+$D$5)</f>
        <v>218.43738983188354</v>
      </c>
      <c r="D57" s="59">
        <f>$D$6*($D$7*SIN( ($B57*2*PI()/$D$2) - (2*PI()/3) )+$D$5)</f>
        <v>-317.93819578391361</v>
      </c>
      <c r="E57" s="59">
        <f>$D$6*($D$7*SIN( ($B57*2*PI()/$D$2) + (2*PI()/3) )+$D$5)</f>
        <v>99.500805952030177</v>
      </c>
      <c r="F57" s="19">
        <f t="shared" si="1"/>
        <v>2</v>
      </c>
      <c r="H57" s="11">
        <f>IF( OR( $F57=7,$F57=8,$F57=1,$F57=2 ), 0,   IF( OR( $F57=3,$F57=4,$F57=11,$F57=12 ), -1, 1) ) * $H$7 * IF( OR( $F57=5,$F57=6,$F57=11,$F57=12 ), $C57, $E57 ) * $I$3</f>
        <v>0</v>
      </c>
      <c r="I57" s="11">
        <f>IF( OR( $F57=5,$F57=6,$F57=11,$F57=12 ), 0, IF( OR( $F57=3,$F57=4,$F57=7,$F57=8 ), -1, 1 ) ) * $H$7 * IF( OR( $F57=3,$F57=4,$F57=9,$F57=10 ), D57, C57 ) * $I$3</f>
        <v>0.67031511561516866</v>
      </c>
      <c r="J57" s="11">
        <f>IF( OR( $F57=3,$F57=4,$F57=9,$F57=10 ), 0, IF( OR( $F57=7,$F57=8,$F57=11,$F57=12 ), -1, 1 ) ) * $H$7 * IF( OR( $F57=5,$F57=6,$F57=11,$F57=12 ), D57, E57 ) * $I$3</f>
        <v>0.30533643666438998</v>
      </c>
      <c r="K57" s="11">
        <f>$I$3 + IF( OR( $F57=3,$F57=4,$F57=7,$F57=8,$F57=11,$F57=12 ), -1, 1 ) * $H$7 * IF( OR( $F57=3, $F57=4, $F57=9, $F57=10 ), C57, IF( OR( $F57=5, $F57=6, $F57=11, $F57=12 ), E57, D57 ) ) * $I$3</f>
        <v>2.4348447720441757E-2</v>
      </c>
      <c r="L57" s="12">
        <f t="shared" si="12"/>
        <v>1.0000000000000004</v>
      </c>
      <c r="N57" s="48">
        <f t="shared" si="3"/>
        <v>1</v>
      </c>
      <c r="O57" s="49">
        <f t="shared" si="4"/>
        <v>0</v>
      </c>
      <c r="P57" s="48">
        <f t="shared" si="5"/>
        <v>0</v>
      </c>
      <c r="Q57" s="49">
        <f t="shared" si="6"/>
        <v>2</v>
      </c>
      <c r="R57" s="48">
        <f t="shared" si="7"/>
        <v>1</v>
      </c>
      <c r="S57" s="49">
        <f t="shared" si="8"/>
        <v>0</v>
      </c>
      <c r="T57" s="54" t="str">
        <f t="shared" si="9"/>
        <v>S</v>
      </c>
      <c r="U57" s="55" t="str">
        <f t="shared" si="10"/>
        <v>L</v>
      </c>
    </row>
    <row r="58" spans="2:21" x14ac:dyDescent="0.25">
      <c r="B58" s="7">
        <v>46</v>
      </c>
      <c r="C58" s="4">
        <f>$D$6*($D$7*SIN($B58*2*PI()/$D$2)+$D$5)</f>
        <v>222.35146607055557</v>
      </c>
      <c r="D58" s="59">
        <f>$D$6*($D$7*SIN( ($B58*2*PI()/$D$2) - (2*PI()/3) )+$D$5)</f>
        <v>-316.77210740069779</v>
      </c>
      <c r="E58" s="59">
        <f>$D$6*($D$7*SIN( ($B58*2*PI()/$D$2) + (2*PI()/3) )+$D$5)</f>
        <v>94.420641330142331</v>
      </c>
      <c r="F58" s="19">
        <f t="shared" si="1"/>
        <v>2</v>
      </c>
      <c r="H58" s="11">
        <f>IF( OR( $F58=7,$F58=8,$F58=1,$F58=2 ), 0,   IF( OR( $F58=3,$F58=4,$F58=11,$F58=12 ), -1, 1) ) * $H$7 * IF( OR( $F58=5,$F58=6,$F58=11,$F58=12 ), $C58, $E58 ) * $I$3</f>
        <v>0</v>
      </c>
      <c r="I58" s="11">
        <f>IF( OR( $F58=5,$F58=6,$F58=11,$F58=12 ), 0, IF( OR( $F58=3,$F58=4,$F58=7,$F58=8 ), -1, 1 ) ) * $H$7 * IF( OR( $F58=3,$F58=4,$F58=9,$F58=10 ), D58, C58 ) * $I$3</f>
        <v>0.68232617502432602</v>
      </c>
      <c r="J58" s="11">
        <f>IF( OR( $F58=3,$F58=4,$F58=9,$F58=10 ), 0, IF( OR( $F58=7,$F58=8,$F58=11,$F58=12 ), -1, 1 ) ) * $H$7 * IF( OR( $F58=5,$F58=6,$F58=11,$F58=12 ), D58, E58 ) * $I$3</f>
        <v>0.28974702159911347</v>
      </c>
      <c r="K58" s="11">
        <f>$I$3 + IF( OR( $F58=3,$F58=4,$F58=7,$F58=8,$F58=11,$F58=12 ), -1, 1 ) * $H$7 * IF( OR( $F58=3, $F58=4, $F58=9, $F58=10 ), C58, IF( OR( $F58=5, $F58=6, $F58=11, $F58=12 ), E58, D58 ) ) * $I$3</f>
        <v>2.7926803376560838E-2</v>
      </c>
      <c r="L58" s="12">
        <f t="shared" si="12"/>
        <v>1.0000000000000004</v>
      </c>
      <c r="N58" s="48">
        <f t="shared" si="3"/>
        <v>1</v>
      </c>
      <c r="O58" s="49">
        <f t="shared" si="4"/>
        <v>0</v>
      </c>
      <c r="P58" s="48">
        <f t="shared" si="5"/>
        <v>0</v>
      </c>
      <c r="Q58" s="49">
        <f t="shared" si="6"/>
        <v>2</v>
      </c>
      <c r="R58" s="48">
        <f t="shared" si="7"/>
        <v>1</v>
      </c>
      <c r="S58" s="49">
        <f t="shared" si="8"/>
        <v>0</v>
      </c>
      <c r="T58" s="54" t="str">
        <f t="shared" si="9"/>
        <v>S</v>
      </c>
      <c r="U58" s="55" t="str">
        <f t="shared" si="10"/>
        <v>L</v>
      </c>
    </row>
    <row r="59" spans="2:21" x14ac:dyDescent="0.25">
      <c r="B59" s="7">
        <v>47</v>
      </c>
      <c r="C59" s="4">
        <f>$D$6*($D$7*SIN($B59*2*PI()/$D$2)+$D$5)</f>
        <v>226.20601344510726</v>
      </c>
      <c r="D59" s="59">
        <f>$D$6*($D$7*SIN( ($B59*2*PI()/$D$2) - (2*PI()/3) )+$D$5)</f>
        <v>-315.52121146450355</v>
      </c>
      <c r="E59" s="59">
        <f>$D$6*($D$7*SIN( ($B59*2*PI()/$D$2) + (2*PI()/3) )+$D$5)</f>
        <v>89.315198019396433</v>
      </c>
      <c r="F59" s="19">
        <f t="shared" si="1"/>
        <v>2</v>
      </c>
      <c r="H59" s="11">
        <f>IF( OR( $F59=7,$F59=8,$F59=1,$F59=2 ), 0,   IF( OR( $F59=3,$F59=4,$F59=11,$F59=12 ), -1, 1) ) * $H$7 * IF( OR( $F59=5,$F59=6,$F59=11,$F59=12 ), $C59, $E59 ) * $I$3</f>
        <v>0</v>
      </c>
      <c r="I59" s="11">
        <f>IF( OR( $F59=5,$F59=6,$F59=11,$F59=12 ), 0, IF( OR( $F59=3,$F59=4,$F59=7,$F59=8 ), -1, 1 ) ) * $H$7 * IF( OR( $F59=3,$F59=4,$F59=9,$F59=10 ), D59, C59 ) * $I$3</f>
        <v>0.69415455921718472</v>
      </c>
      <c r="J59" s="11">
        <f>IF( OR( $F59=3,$F59=4,$F59=9,$F59=10 ), 0, IF( OR( $F59=7,$F59=8,$F59=11,$F59=12 ), -1, 1 ) ) * $H$7 * IF( OR( $F59=5,$F59=6,$F59=11,$F59=12 ), D59, E59 ) * $I$3</f>
        <v>0.27408003424981758</v>
      </c>
      <c r="K59" s="11">
        <f>$I$3 + IF( OR( $F59=3,$F59=4,$F59=7,$F59=8,$F59=11,$F59=12 ), -1, 1 ) * $H$7 * IF( OR( $F59=3, $F59=4, $F59=9, $F59=10 ), C59, IF( OR( $F59=5, $F59=6, $F59=11, $F59=12 ), E59, D59 ) ) * $I$3</f>
        <v>3.1765406532998086E-2</v>
      </c>
      <c r="L59" s="12">
        <f t="shared" si="12"/>
        <v>1.0000000000000004</v>
      </c>
      <c r="N59" s="48">
        <f t="shared" si="3"/>
        <v>1</v>
      </c>
      <c r="O59" s="49">
        <f t="shared" si="4"/>
        <v>0</v>
      </c>
      <c r="P59" s="48">
        <f t="shared" si="5"/>
        <v>0</v>
      </c>
      <c r="Q59" s="49">
        <f t="shared" si="6"/>
        <v>2</v>
      </c>
      <c r="R59" s="48">
        <f t="shared" si="7"/>
        <v>1</v>
      </c>
      <c r="S59" s="49">
        <f t="shared" si="8"/>
        <v>0</v>
      </c>
      <c r="T59" s="54" t="str">
        <f t="shared" si="9"/>
        <v>S</v>
      </c>
      <c r="U59" s="55" t="str">
        <f t="shared" si="10"/>
        <v>L</v>
      </c>
    </row>
    <row r="60" spans="2:21" x14ac:dyDescent="0.25">
      <c r="B60" s="7">
        <v>48</v>
      </c>
      <c r="C60" s="4">
        <f>$D$6*($D$7*SIN($B60*2*PI()/$D$2)+$D$5)</f>
        <v>230</v>
      </c>
      <c r="D60" s="59">
        <f>$D$6*($D$7*SIN( ($B60*2*PI()/$D$2) - (2*PI()/3) )+$D$5)</f>
        <v>-314.18584287042086</v>
      </c>
      <c r="E60" s="59">
        <f>$D$6*($D$7*SIN( ($B60*2*PI()/$D$2) + (2*PI()/3) )+$D$5)</f>
        <v>84.18584287042097</v>
      </c>
      <c r="F60" s="19">
        <f t="shared" si="1"/>
        <v>2</v>
      </c>
      <c r="H60" s="11">
        <f>IF( OR( $F60=7,$F60=8,$F60=1,$F60=2 ), 0,   IF( OR( $F60=3,$F60=4,$F60=11,$F60=12 ), -1, 1) ) * $H$7 * IF( OR( $F60=5,$F60=6,$F60=11,$F60=12 ), $C60, $E60 ) * $I$3</f>
        <v>0</v>
      </c>
      <c r="I60" s="11">
        <f>IF( OR( $F60=5,$F60=6,$F60=11,$F60=12 ), 0, IF( OR( $F60=3,$F60=4,$F60=7,$F60=8 ), -1, 1 ) ) * $H$7 * IF( OR( $F60=3,$F60=4,$F60=9,$F60=10 ), D60, C60 ) * $I$3</f>
        <v>0.70579710144927521</v>
      </c>
      <c r="J60" s="11">
        <f>IF( OR( $F60=3,$F60=4,$F60=9,$F60=10 ), 0, IF( OR( $F60=7,$F60=8,$F60=11,$F60=12 ), -1, 1 ) ) * $H$7 * IF( OR( $F60=5,$F60=6,$F60=11,$F60=12 ), D60, E60 ) * $I$3</f>
        <v>0.2583396690478576</v>
      </c>
      <c r="K60" s="11">
        <f>$I$3 + IF( OR( $F60=3,$F60=4,$F60=7,$F60=8,$F60=11,$F60=12 ), -1, 1 ) * $H$7 * IF( OR( $F60=3, $F60=4, $F60=9, $F60=10 ), C60, IF( OR( $F60=5, $F60=6, $F60=11, $F60=12 ), E60, D60 ) ) * $I$3</f>
        <v>3.5863229502867466E-2</v>
      </c>
      <c r="L60" s="12">
        <f t="shared" si="12"/>
        <v>1.0000000000000004</v>
      </c>
      <c r="N60" s="48">
        <f t="shared" si="3"/>
        <v>1</v>
      </c>
      <c r="O60" s="49">
        <f t="shared" si="4"/>
        <v>0</v>
      </c>
      <c r="P60" s="48">
        <f t="shared" si="5"/>
        <v>0</v>
      </c>
      <c r="Q60" s="49">
        <f t="shared" si="6"/>
        <v>2</v>
      </c>
      <c r="R60" s="48">
        <f t="shared" si="7"/>
        <v>1</v>
      </c>
      <c r="S60" s="49">
        <f t="shared" si="8"/>
        <v>0</v>
      </c>
      <c r="T60" s="54" t="str">
        <f t="shared" si="9"/>
        <v>S</v>
      </c>
      <c r="U60" s="55" t="str">
        <f t="shared" si="10"/>
        <v>L</v>
      </c>
    </row>
    <row r="61" spans="2:21" x14ac:dyDescent="0.25">
      <c r="B61" s="7">
        <v>49</v>
      </c>
      <c r="C61" s="4">
        <f>$D$6*($D$7*SIN($B61*2*PI()/$D$2)+$D$5)</f>
        <v>233.73240999329116</v>
      </c>
      <c r="D61" s="59">
        <f>$D$6*($D$7*SIN( ($B61*2*PI()/$D$2) - (2*PI()/3) )+$D$5)</f>
        <v>-312.76635912891277</v>
      </c>
      <c r="E61" s="59">
        <f>$D$6*($D$7*SIN( ($B61*2*PI()/$D$2) + (2*PI()/3) )+$D$5)</f>
        <v>79.03394913562164</v>
      </c>
      <c r="F61" s="19">
        <f t="shared" si="1"/>
        <v>2</v>
      </c>
      <c r="H61" s="11">
        <f>IF( OR( $F61=7,$F61=8,$F61=1,$F61=2 ), 0,   IF( OR( $F61=3,$F61=4,$F61=11,$F61=12 ), -1, 1) ) * $H$7 * IF( OR( $F61=5,$F61=6,$F61=11,$F61=12 ), $C61, $E61 ) * $I$3</f>
        <v>0</v>
      </c>
      <c r="I61" s="11">
        <f>IF( OR( $F61=5,$F61=6,$F61=11,$F61=12 ), 0, IF( OR( $F61=3,$F61=4,$F61=7,$F61=8 ), -1, 1 ) ) * $H$7 * IF( OR( $F61=3,$F61=4,$F61=9,$F61=10 ), D61, C61 ) * $I$3</f>
        <v>0.71725068473051523</v>
      </c>
      <c r="J61" s="11">
        <f>IF( OR( $F61=3,$F61=4,$F61=9,$F61=10 ), 0, IF( OR( $F61=7,$F61=8,$F61=11,$F61=12 ), -1, 1 ) ) * $H$7 * IF( OR( $F61=5,$F61=6,$F61=11,$F61=12 ), D61, E61 ) * $I$3</f>
        <v>0.24253014006961393</v>
      </c>
      <c r="K61" s="11">
        <f>$I$3 + IF( OR( $F61=3,$F61=4,$F61=7,$F61=8,$F61=11,$F61=12 ), -1, 1 ) * $H$7 * IF( OR( $F61=3, $F61=4, $F61=9, $F61=10 ), C61, IF( OR( $F61=5, $F61=6, $F61=11, $F61=12 ), E61, D61 ) ) * $I$3</f>
        <v>4.0219175199870949E-2</v>
      </c>
      <c r="L61" s="12">
        <f t="shared" si="12"/>
        <v>1</v>
      </c>
      <c r="N61" s="48">
        <f t="shared" si="3"/>
        <v>1</v>
      </c>
      <c r="O61" s="49">
        <f t="shared" si="4"/>
        <v>0</v>
      </c>
      <c r="P61" s="48">
        <f t="shared" si="5"/>
        <v>0</v>
      </c>
      <c r="Q61" s="49">
        <f t="shared" si="6"/>
        <v>2</v>
      </c>
      <c r="R61" s="48">
        <f t="shared" si="7"/>
        <v>1</v>
      </c>
      <c r="S61" s="49">
        <f t="shared" si="8"/>
        <v>0</v>
      </c>
      <c r="T61" s="54" t="str">
        <f t="shared" si="9"/>
        <v>S</v>
      </c>
      <c r="U61" s="55" t="str">
        <f t="shared" si="10"/>
        <v>L</v>
      </c>
    </row>
    <row r="62" spans="2:21" x14ac:dyDescent="0.25">
      <c r="B62" s="7">
        <v>50</v>
      </c>
      <c r="C62" s="4">
        <f>$D$6*($D$7*SIN($B62*2*PI()/$D$2)+$D$5)</f>
        <v>237.40224416857262</v>
      </c>
      <c r="D62" s="59">
        <f>$D$6*($D$7*SIN( ($B62*2*PI()/$D$2) - (2*PI()/3) )+$D$5)</f>
        <v>-311.26314027010108</v>
      </c>
      <c r="E62" s="59">
        <f>$D$6*($D$7*SIN( ($B62*2*PI()/$D$2) + (2*PI()/3) )+$D$5)</f>
        <v>73.860896101528539</v>
      </c>
      <c r="F62" s="19">
        <f t="shared" si="1"/>
        <v>2</v>
      </c>
      <c r="H62" s="11">
        <f>IF( OR( $F62=7,$F62=8,$F62=1,$F62=2 ), 0,   IF( OR( $F62=3,$F62=4,$F62=11,$F62=12 ), -1, 1) ) * $H$7 * IF( OR( $F62=5,$F62=6,$F62=11,$F62=12 ), $C62, $E62 ) * $I$3</f>
        <v>0</v>
      </c>
      <c r="I62" s="11">
        <f>IF( OR( $F62=5,$F62=6,$F62=11,$F62=12 ), 0, IF( OR( $F62=3,$F62=4,$F62=7,$F62=8 ), -1, 1 ) ) * $H$7 * IF( OR( $F62=3,$F62=4,$F62=9,$F62=10 ), D62, C62 ) * $I$3</f>
        <v>0.72851224265970282</v>
      </c>
      <c r="J62" s="11">
        <f>IF( OR( $F62=3,$F62=4,$F62=9,$F62=10 ), 0, IF( OR( $F62=7,$F62=8,$F62=11,$F62=12 ), -1, 1 ) ) * $H$7 * IF( OR( $F62=5,$F62=6,$F62=11,$F62=12 ), D62, E62 ) * $I$3</f>
        <v>0.22665567990828223</v>
      </c>
      <c r="K62" s="11">
        <f>$I$3 + IF( OR( $F62=3,$F62=4,$F62=7,$F62=8,$F62=11,$F62=12 ), -1, 1 ) * $H$7 * IF( OR( $F62=3, $F62=4, $F62=9, $F62=10 ), C62, IF( OR( $F62=5, $F62=6, $F62=11, $F62=12 ), E62, D62 ) ) * $I$3</f>
        <v>4.4832077432015116E-2</v>
      </c>
      <c r="L62" s="12">
        <f t="shared" si="12"/>
        <v>1</v>
      </c>
      <c r="N62" s="48">
        <f t="shared" si="3"/>
        <v>1</v>
      </c>
      <c r="O62" s="49">
        <f t="shared" si="4"/>
        <v>0</v>
      </c>
      <c r="P62" s="48">
        <f t="shared" si="5"/>
        <v>0</v>
      </c>
      <c r="Q62" s="49">
        <f t="shared" si="6"/>
        <v>2</v>
      </c>
      <c r="R62" s="48">
        <f t="shared" si="7"/>
        <v>1</v>
      </c>
      <c r="S62" s="49">
        <f t="shared" si="8"/>
        <v>0</v>
      </c>
      <c r="T62" s="54" t="str">
        <f t="shared" si="9"/>
        <v>S</v>
      </c>
      <c r="U62" s="55" t="str">
        <f t="shared" si="10"/>
        <v>L</v>
      </c>
    </row>
    <row r="63" spans="2:21" x14ac:dyDescent="0.25">
      <c r="B63" s="7">
        <v>51</v>
      </c>
      <c r="C63" s="4">
        <f>$D$6*($D$7*SIN($B63*2*PI()/$D$2)+$D$5)</f>
        <v>241.00852002249576</v>
      </c>
      <c r="D63" s="59">
        <f>$D$6*($D$7*SIN( ($B63*2*PI()/$D$2) - (2*PI()/3) )+$D$5)</f>
        <v>-309.67658874202368</v>
      </c>
      <c r="E63" s="59">
        <f>$D$6*($D$7*SIN( ($B63*2*PI()/$D$2) + (2*PI()/3) )+$D$5)</f>
        <v>68.668068719527994</v>
      </c>
      <c r="F63" s="19">
        <f t="shared" si="1"/>
        <v>2</v>
      </c>
      <c r="H63" s="11">
        <f>IF( OR( $F63=7,$F63=8,$F63=1,$F63=2 ), 0,   IF( OR( $F63=3,$F63=4,$F63=11,$F63=12 ), -1, 1) ) * $H$7 * IF( OR( $F63=5,$F63=6,$F63=11,$F63=12 ), $C63, $E63 ) * $I$3</f>
        <v>0</v>
      </c>
      <c r="I63" s="11">
        <f>IF( OR( $F63=5,$F63=6,$F63=11,$F63=12 ), 0, IF( OR( $F63=3,$F63=4,$F63=7,$F63=8 ), -1, 1 ) ) * $H$7 * IF( OR( $F63=3,$F63=4,$F63=9,$F63=10 ), D63, C63 ) * $I$3</f>
        <v>0.73957876024546576</v>
      </c>
      <c r="J63" s="11">
        <f>IF( OR( $F63=3,$F63=4,$F63=9,$F63=10 ), 0, IF( OR( $F63=7,$F63=8,$F63=11,$F63=12 ), -1, 1 ) ) * $H$7 * IF( OR( $F63=5,$F63=6,$F63=11,$F63=12 ), D63, E63 ) * $I$3</f>
        <v>0.21072053854070652</v>
      </c>
      <c r="K63" s="11">
        <f>$I$3 + IF( OR( $F63=3,$F63=4,$F63=7,$F63=8,$F63=11,$F63=12 ), -1, 1 ) * $H$7 * IF( OR( $F63=3, $F63=4, $F63=9, $F63=10 ), C63, IF( OR( $F63=5, $F63=6, $F63=11, $F63=12 ), E63, D63 ) ) * $I$3</f>
        <v>4.9700701213827969E-2</v>
      </c>
      <c r="L63" s="12">
        <f t="shared" si="12"/>
        <v>1.0000000000000002</v>
      </c>
      <c r="N63" s="48">
        <f t="shared" si="3"/>
        <v>1</v>
      </c>
      <c r="O63" s="49">
        <f t="shared" si="4"/>
        <v>0</v>
      </c>
      <c r="P63" s="48">
        <f t="shared" si="5"/>
        <v>0</v>
      </c>
      <c r="Q63" s="49">
        <f t="shared" si="6"/>
        <v>2</v>
      </c>
      <c r="R63" s="48">
        <f t="shared" si="7"/>
        <v>1</v>
      </c>
      <c r="S63" s="49">
        <f t="shared" si="8"/>
        <v>0</v>
      </c>
      <c r="T63" s="54" t="str">
        <f t="shared" si="9"/>
        <v>S</v>
      </c>
      <c r="U63" s="55" t="str">
        <f t="shared" si="10"/>
        <v>L</v>
      </c>
    </row>
    <row r="64" spans="2:21" x14ac:dyDescent="0.25">
      <c r="B64" s="7">
        <v>52</v>
      </c>
      <c r="C64" s="4">
        <f>$D$6*($D$7*SIN($B64*2*PI()/$D$2)+$D$5)</f>
        <v>244.5502720678117</v>
      </c>
      <c r="D64" s="59">
        <f>$D$6*($D$7*SIN( ($B64*2*PI()/$D$2) - (2*PI()/3) )+$D$5)</f>
        <v>-308.00712930288859</v>
      </c>
      <c r="E64" s="59">
        <f>$D$6*($D$7*SIN( ($B64*2*PI()/$D$2) + (2*PI()/3) )+$D$5)</f>
        <v>63.456857235077003</v>
      </c>
      <c r="F64" s="19">
        <f t="shared" si="1"/>
        <v>2</v>
      </c>
      <c r="H64" s="11">
        <f>IF( OR( $F64=7,$F64=8,$F64=1,$F64=2 ), 0,   IF( OR( $F64=3,$F64=4,$F64=11,$F64=12 ), -1, 1) ) * $H$7 * IF( OR( $F64=5,$F64=6,$F64=11,$F64=12 ), $C64, $E64 ) * $I$3</f>
        <v>0</v>
      </c>
      <c r="I64" s="11">
        <f>IF( OR( $F64=5,$F64=6,$F64=11,$F64=12 ), 0, IF( OR( $F64=3,$F64=4,$F64=7,$F64=8 ), -1, 1 ) ) * $H$7 * IF( OR( $F64=3,$F64=4,$F64=9,$F64=10 ), D64, C64 ) * $I$3</f>
        <v>0.75044727471344852</v>
      </c>
      <c r="J64" s="11">
        <f>IF( OR( $F64=3,$F64=4,$F64=9,$F64=10 ), 0, IF( OR( $F64=7,$F64=8,$F64=11,$F64=12 ), -1, 1 ) ) * $H$7 * IF( OR( $F64=5,$F64=6,$F64=11,$F64=12 ), D64, E64 ) * $I$3</f>
        <v>0.19472898218955573</v>
      </c>
      <c r="K64" s="11">
        <f>$I$3 + IF( OR( $F64=3,$F64=4,$F64=7,$F64=8,$F64=11,$F64=12 ), -1, 1 ) * $H$7 * IF( OR( $F64=3, $F64=4, $F64=9, $F64=10 ), C64, IF( OR( $F64=5, $F64=6, $F64=11, $F64=12 ), E64, D64 ) ) * $I$3</f>
        <v>5.4823743096996114E-2</v>
      </c>
      <c r="L64" s="12">
        <f t="shared" si="12"/>
        <v>1.0000000000000004</v>
      </c>
      <c r="N64" s="48">
        <f t="shared" si="3"/>
        <v>1</v>
      </c>
      <c r="O64" s="49">
        <f t="shared" si="4"/>
        <v>0</v>
      </c>
      <c r="P64" s="48">
        <f t="shared" si="5"/>
        <v>0</v>
      </c>
      <c r="Q64" s="49">
        <f t="shared" si="6"/>
        <v>2</v>
      </c>
      <c r="R64" s="48">
        <f t="shared" si="7"/>
        <v>1</v>
      </c>
      <c r="S64" s="49">
        <f t="shared" si="8"/>
        <v>0</v>
      </c>
      <c r="T64" s="54" t="str">
        <f t="shared" si="9"/>
        <v>S</v>
      </c>
      <c r="U64" s="55" t="str">
        <f t="shared" si="10"/>
        <v>L</v>
      </c>
    </row>
    <row r="65" spans="1:21" x14ac:dyDescent="0.25">
      <c r="B65" s="7">
        <v>53</v>
      </c>
      <c r="C65" s="4">
        <f>$D$6*($D$7*SIN($B65*2*PI()/$D$2)+$D$5)</f>
        <v>248.02655209185517</v>
      </c>
      <c r="D65" s="59">
        <f>$D$6*($D$7*SIN( ($B65*2*PI()/$D$2) - (2*PI()/3) )+$D$5)</f>
        <v>-306.25520890735686</v>
      </c>
      <c r="E65" s="59">
        <f>$D$6*($D$7*SIN( ($B65*2*PI()/$D$2) + (2*PI()/3) )+$D$5)</f>
        <v>58.228656815501758</v>
      </c>
      <c r="F65" s="19">
        <f t="shared" si="1"/>
        <v>2</v>
      </c>
      <c r="H65" s="11">
        <f>IF( OR( $F65=7,$F65=8,$F65=1,$F65=2 ), 0,   IF( OR( $F65=3,$F65=4,$F65=11,$F65=12 ), -1, 1) ) * $H$7 * IF( OR( $F65=5,$F65=6,$F65=11,$F65=12 ), $C65, $E65 ) * $I$3</f>
        <v>0</v>
      </c>
      <c r="I65" s="11">
        <f>IF( OR( $F65=5,$F65=6,$F65=11,$F65=12 ), 0, IF( OR( $F65=3,$F65=4,$F65=7,$F65=8 ), -1, 1 ) ) * $H$7 * IF( OR( $F65=3,$F65=4,$F65=9,$F65=10 ), D65, C65 ) * $I$3</f>
        <v>0.76111487629951757</v>
      </c>
      <c r="J65" s="11">
        <f>IF( OR( $F65=3,$F65=4,$F65=9,$F65=10 ), 0, IF( OR( $F65=7,$F65=8,$F65=11,$F65=12 ), -1, 1 ) ) * $H$7 * IF( OR( $F65=5,$F65=6,$F65=11,$F65=12 ), D65, E65 ) * $I$3</f>
        <v>0.17868529218115534</v>
      </c>
      <c r="K65" s="11">
        <f>$I$3 + IF( OR( $F65=3,$F65=4,$F65=7,$F65=8,$F65=11,$F65=12 ), -1, 1 ) * $H$7 * IF( OR( $F65=3, $F65=4, $F65=9, $F65=10 ), C65, IF( OR( $F65=5, $F65=6, $F65=11, $F65=12 ), E65, D65 ) ) * $I$3</f>
        <v>6.0199831519327285E-2</v>
      </c>
      <c r="L65" s="12">
        <f t="shared" si="12"/>
        <v>1.0000000000000002</v>
      </c>
      <c r="N65" s="48">
        <f t="shared" si="3"/>
        <v>1</v>
      </c>
      <c r="O65" s="49">
        <f t="shared" si="4"/>
        <v>0</v>
      </c>
      <c r="P65" s="48">
        <f t="shared" si="5"/>
        <v>0</v>
      </c>
      <c r="Q65" s="49">
        <f t="shared" si="6"/>
        <v>2</v>
      </c>
      <c r="R65" s="48">
        <f t="shared" si="7"/>
        <v>1</v>
      </c>
      <c r="S65" s="49">
        <f t="shared" si="8"/>
        <v>0</v>
      </c>
      <c r="T65" s="54" t="str">
        <f t="shared" si="9"/>
        <v>S</v>
      </c>
      <c r="U65" s="55" t="str">
        <f t="shared" si="10"/>
        <v>L</v>
      </c>
    </row>
    <row r="66" spans="1:21" x14ac:dyDescent="0.25">
      <c r="B66" s="7">
        <v>54</v>
      </c>
      <c r="C66" s="4">
        <f>$D$6*($D$7*SIN($B66*2*PI()/$D$2)+$D$5)</f>
        <v>251.43642941040423</v>
      </c>
      <c r="D66" s="59">
        <f>$D$6*($D$7*SIN( ($B66*2*PI()/$D$2) - (2*PI()/3) )+$D$5)</f>
        <v>-304.42129658688123</v>
      </c>
      <c r="E66" s="59">
        <f>$D$6*($D$7*SIN( ($B66*2*PI()/$D$2) + (2*PI()/3) )+$D$5)</f>
        <v>52.98486717647706</v>
      </c>
      <c r="F66" s="19">
        <f t="shared" si="1"/>
        <v>2</v>
      </c>
      <c r="H66" s="11">
        <f>IF( OR( $F66=7,$F66=8,$F66=1,$F66=2 ), 0,   IF( OR( $F66=3,$F66=4,$F66=11,$F66=12 ), -1, 1) ) * $H$7 * IF( OR( $F66=5,$F66=6,$F66=11,$F66=12 ), $C66, $E66 ) * $I$3</f>
        <v>0</v>
      </c>
      <c r="I66" s="11">
        <f>IF( OR( $F66=5,$F66=6,$F66=11,$F66=12 ), 0, IF( OR( $F66=3,$F66=4,$F66=7,$F66=8 ), -1, 1 ) ) * $H$7 * IF( OR( $F66=3,$F66=4,$F66=9,$F66=10 ), D66, C66 ) * $I$3</f>
        <v>0.77157870902877657</v>
      </c>
      <c r="J66" s="11">
        <f>IF( OR( $F66=3,$F66=4,$F66=9,$F66=10 ), 0, IF( OR( $F66=7,$F66=8,$F66=11,$F66=12 ), -1, 1 ) ) * $H$7 * IF( OR( $F66=5,$F66=6,$F66=11,$F66=12 ), D66, E66 ) * $I$3</f>
        <v>0.1625937637992711</v>
      </c>
      <c r="K66" s="11">
        <f>$I$3 + IF( OR( $F66=3,$F66=4,$F66=7,$F66=8,$F66=11,$F66=12 ), -1, 1 ) * $H$7 * IF( OR( $F66=3, $F66=4, $F66=9, $F66=10 ), C66, IF( OR( $F66=5, $F66=6, $F66=11, $F66=12 ), E66, D66 ) ) * $I$3</f>
        <v>6.5827527171952616E-2</v>
      </c>
      <c r="L66" s="12">
        <f t="shared" si="12"/>
        <v>1.0000000000000002</v>
      </c>
      <c r="N66" s="48">
        <f t="shared" si="3"/>
        <v>1</v>
      </c>
      <c r="O66" s="49">
        <f t="shared" si="4"/>
        <v>0</v>
      </c>
      <c r="P66" s="48">
        <f t="shared" si="5"/>
        <v>0</v>
      </c>
      <c r="Q66" s="49">
        <f t="shared" si="6"/>
        <v>2</v>
      </c>
      <c r="R66" s="48">
        <f t="shared" si="7"/>
        <v>1</v>
      </c>
      <c r="S66" s="49">
        <f t="shared" si="8"/>
        <v>0</v>
      </c>
      <c r="T66" s="54" t="str">
        <f t="shared" si="9"/>
        <v>S</v>
      </c>
      <c r="U66" s="55" t="str">
        <f t="shared" si="10"/>
        <v>L</v>
      </c>
    </row>
    <row r="67" spans="1:21" x14ac:dyDescent="0.25">
      <c r="B67" s="7">
        <v>55</v>
      </c>
      <c r="C67" s="4">
        <f>$D$6*($D$7*SIN($B67*2*PI()/$D$2)+$D$5)</f>
        <v>254.7789911168469</v>
      </c>
      <c r="D67" s="59">
        <f>$D$6*($D$7*SIN( ($B67*2*PI()/$D$2) - (2*PI()/3) )+$D$5)</f>
        <v>-302.50588332413548</v>
      </c>
      <c r="E67" s="59">
        <f>$D$6*($D$7*SIN( ($B67*2*PI()/$D$2) + (2*PI()/3) )+$D$5)</f>
        <v>47.726892207288678</v>
      </c>
      <c r="F67" s="19">
        <f t="shared" si="1"/>
        <v>2</v>
      </c>
      <c r="H67" s="11">
        <f>IF( OR( $F67=7,$F67=8,$F67=1,$F67=2 ), 0,   IF( OR( $F67=3,$F67=4,$F67=11,$F67=12 ), -1, 1) ) * $H$7 * IF( OR( $F67=5,$F67=6,$F67=11,$F67=12 ), $C67, $E67 ) * $I$3</f>
        <v>0</v>
      </c>
      <c r="I67" s="11">
        <f>IF( OR( $F67=5,$F67=6,$F67=11,$F67=12 ), 0, IF( OR( $F67=3,$F67=4,$F67=7,$F67=8 ), -1, 1 ) ) * $H$7 * IF( OR( $F67=3,$F67=4,$F67=9,$F67=10 ), D67, C67 ) * $I$3</f>
        <v>0.78183597148017903</v>
      </c>
      <c r="J67" s="11">
        <f>IF( OR( $F67=3,$F67=4,$F67=9,$F67=10 ), 0, IF( OR( $F67=7,$F67=8,$F67=11,$F67=12 ), -1, 1 ) ) * $H$7 * IF( OR( $F67=5,$F67=6,$F67=11,$F67=12 ), D67, E67 ) * $I$3</f>
        <v>0.14645870513515805</v>
      </c>
      <c r="K67" s="11">
        <f>$I$3 + IF( OR( $F67=3,$F67=4,$F67=7,$F67=8,$F67=11,$F67=12 ), -1, 1 ) * $H$7 * IF( OR( $F67=3, $F67=4, $F67=9, $F67=10 ), C67, IF( OR( $F67=5, $F67=6, $F67=11, $F67=12 ), E67, D67 ) ) * $I$3</f>
        <v>7.1705323384663178E-2</v>
      </c>
      <c r="L67" s="12">
        <f t="shared" si="12"/>
        <v>1.0000000000000002</v>
      </c>
      <c r="N67" s="48">
        <f t="shared" si="3"/>
        <v>1</v>
      </c>
      <c r="O67" s="49">
        <f t="shared" si="4"/>
        <v>0</v>
      </c>
      <c r="P67" s="48">
        <f t="shared" si="5"/>
        <v>0</v>
      </c>
      <c r="Q67" s="49">
        <f t="shared" si="6"/>
        <v>2</v>
      </c>
      <c r="R67" s="48">
        <f t="shared" si="7"/>
        <v>1</v>
      </c>
      <c r="S67" s="49">
        <f t="shared" si="8"/>
        <v>0</v>
      </c>
      <c r="T67" s="54" t="str">
        <f t="shared" si="9"/>
        <v>S</v>
      </c>
      <c r="U67" s="55" t="str">
        <f t="shared" si="10"/>
        <v>L</v>
      </c>
    </row>
    <row r="68" spans="1:21" x14ac:dyDescent="0.25">
      <c r="B68" s="7">
        <v>56</v>
      </c>
      <c r="C68" s="4">
        <f>$D$6*($D$7*SIN($B68*2*PI()/$D$2)+$D$5)</f>
        <v>258.05334232658828</v>
      </c>
      <c r="D68" s="59">
        <f>$D$6*($D$7*SIN( ($B68*2*PI()/$D$2) - (2*PI()/3) )+$D$5)</f>
        <v>-300.50948192156659</v>
      </c>
      <c r="E68" s="59">
        <f>$D$6*($D$7*SIN( ($B68*2*PI()/$D$2) + (2*PI()/3) )+$D$5)</f>
        <v>42.456139594978474</v>
      </c>
      <c r="F68" s="19">
        <f t="shared" si="1"/>
        <v>2</v>
      </c>
      <c r="H68" s="11">
        <f>IF( OR( $F68=7,$F68=8,$F68=1,$F68=2 ), 0,   IF( OR( $F68=3,$F68=4,$F68=11,$F68=12 ), -1, 1) ) * $H$7 * IF( OR( $F68=5,$F68=6,$F68=11,$F68=12 ), $C68, $E68 ) * $I$3</f>
        <v>0</v>
      </c>
      <c r="I68" s="11">
        <f>IF( OR( $F68=5,$F68=6,$F68=11,$F68=12 ), 0, IF( OR( $F68=3,$F68=4,$F68=7,$F68=8 ), -1, 1 ) ) * $H$7 * IF( OR( $F68=3,$F68=4,$F68=9,$F68=10 ), D68, C68 ) * $I$3</f>
        <v>0.79188391753653731</v>
      </c>
      <c r="J68" s="11">
        <f>IF( OR( $F68=3,$F68=4,$F68=9,$F68=10 ), 0, IF( OR( $F68=7,$F68=8,$F68=11,$F68=12 ), -1, 1 ) ) * $H$7 * IF( OR( $F68=5,$F68=6,$F68=11,$F68=12 ), D68, E68 ) * $I$3</f>
        <v>0.13028443593418093</v>
      </c>
      <c r="K68" s="11">
        <f>$I$3 + IF( OR( $F68=3,$F68=4,$F68=7,$F68=8,$F68=11,$F68=12 ), -1, 1 ) * $H$7 * IF( OR( $F68=3, $F68=4, $F68=9, $F68=10 ), C68, IF( OR( $F68=5, $F68=6, $F68=11, $F68=12 ), E68, D68 ) ) * $I$3</f>
        <v>7.7831646529282317E-2</v>
      </c>
      <c r="L68" s="12">
        <f t="shared" si="12"/>
        <v>1.0000000000000004</v>
      </c>
      <c r="N68" s="48">
        <f t="shared" si="3"/>
        <v>1</v>
      </c>
      <c r="O68" s="49">
        <f t="shared" si="4"/>
        <v>0</v>
      </c>
      <c r="P68" s="48">
        <f t="shared" si="5"/>
        <v>0</v>
      </c>
      <c r="Q68" s="49">
        <f t="shared" si="6"/>
        <v>2</v>
      </c>
      <c r="R68" s="48">
        <f t="shared" si="7"/>
        <v>1</v>
      </c>
      <c r="S68" s="49">
        <f t="shared" si="8"/>
        <v>0</v>
      </c>
      <c r="T68" s="54" t="str">
        <f t="shared" si="9"/>
        <v>S</v>
      </c>
      <c r="U68" s="55" t="str">
        <f t="shared" si="10"/>
        <v>L</v>
      </c>
    </row>
    <row r="69" spans="1:21" x14ac:dyDescent="0.25">
      <c r="B69" s="7">
        <v>57</v>
      </c>
      <c r="C69" s="4">
        <f>$D$6*($D$7*SIN($B69*2*PI()/$D$2)+$D$5)</f>
        <v>261.2586064166328</v>
      </c>
      <c r="D69" s="59">
        <f>$D$6*($D$7*SIN( ($B69*2*PI()/$D$2) - (2*PI()/3) )+$D$5)</f>
        <v>-298.43262686410458</v>
      </c>
      <c r="E69" s="59">
        <f>$D$6*($D$7*SIN( ($B69*2*PI()/$D$2) + (2*PI()/3) )+$D$5)</f>
        <v>37.174020447471882</v>
      </c>
      <c r="F69" s="19">
        <f t="shared" si="1"/>
        <v>2</v>
      </c>
      <c r="H69" s="11">
        <f>IF( OR( $F69=7,$F69=8,$F69=1,$F69=2 ), 0,   IF( OR( $F69=3,$F69=4,$F69=11,$F69=12 ), -1, 1) ) * $H$7 * IF( OR( $F69=5,$F69=6,$F69=11,$F69=12 ), $C69, $E69 ) * $I$3</f>
        <v>0</v>
      </c>
      <c r="I69" s="11">
        <f>IF( OR( $F69=5,$F69=6,$F69=11,$F69=12 ), 0, IF( OR( $F69=3,$F69=4,$F69=7,$F69=8 ), -1, 1 ) ) * $H$7 * IF( OR( $F69=3,$F69=4,$F69=9,$F69=10 ), D69, C69 ) * $I$3</f>
        <v>0.80171985711972371</v>
      </c>
      <c r="J69" s="11">
        <f>IF( OR( $F69=3,$F69=4,$F69=9,$F69=10 ), 0, IF( OR( $F69=7,$F69=8,$F69=11,$F69=12 ), -1, 1 ) ) * $H$7 * IF( OR( $F69=5,$F69=6,$F69=11,$F69=12 ), D69, E69 ) * $I$3</f>
        <v>0.11407528643931193</v>
      </c>
      <c r="K69" s="11">
        <f>$I$3 + IF( OR( $F69=3,$F69=4,$F69=7,$F69=8,$F69=11,$F69=12 ), -1, 1 ) * $H$7 * IF( OR( $F69=3, $F69=4, $F69=9, $F69=10 ), C69, IF( OR( $F69=5, $F69=6, $F69=11, $F69=12 ), E69, D69 ) ) * $I$3</f>
        <v>8.4204856440964759E-2</v>
      </c>
      <c r="L69" s="12">
        <f t="shared" si="12"/>
        <v>1.0000000000000004</v>
      </c>
      <c r="N69" s="48">
        <f t="shared" si="3"/>
        <v>1</v>
      </c>
      <c r="O69" s="49">
        <f t="shared" si="4"/>
        <v>0</v>
      </c>
      <c r="P69" s="48">
        <f t="shared" si="5"/>
        <v>0</v>
      </c>
      <c r="Q69" s="49">
        <f t="shared" si="6"/>
        <v>2</v>
      </c>
      <c r="R69" s="48">
        <f t="shared" si="7"/>
        <v>1</v>
      </c>
      <c r="S69" s="49">
        <f t="shared" si="8"/>
        <v>0</v>
      </c>
      <c r="T69" s="54" t="str">
        <f t="shared" si="9"/>
        <v>S</v>
      </c>
      <c r="U69" s="55" t="str">
        <f t="shared" si="10"/>
        <v>L</v>
      </c>
    </row>
    <row r="70" spans="1:21" x14ac:dyDescent="0.25">
      <c r="B70" s="7">
        <v>58</v>
      </c>
      <c r="C70" s="4">
        <f>$D$6*($D$7*SIN($B70*2*PI()/$D$2)+$D$5)</f>
        <v>264.39392526027763</v>
      </c>
      <c r="D70" s="59">
        <f>$D$6*($D$7*SIN( ($B70*2*PI()/$D$2) - (2*PI()/3) )+$D$5)</f>
        <v>-296.27587417606856</v>
      </c>
      <c r="E70" s="59">
        <f>$D$6*($D$7*SIN( ($B70*2*PI()/$D$2) + (2*PI()/3) )+$D$5)</f>
        <v>31.88194891579111</v>
      </c>
      <c r="F70" s="19">
        <f t="shared" si="1"/>
        <v>2</v>
      </c>
      <c r="H70" s="11">
        <f>IF( OR( $F70=7,$F70=8,$F70=1,$F70=2 ), 0,   IF( OR( $F70=3,$F70=4,$F70=11,$F70=12 ), -1, 1) ) * $H$7 * IF( OR( $F70=5,$F70=6,$F70=11,$F70=12 ), $C70, $E70 ) * $I$3</f>
        <v>0</v>
      </c>
      <c r="I70" s="11">
        <f>IF( OR( $F70=5,$F70=6,$F70=11,$F70=12 ), 0, IF( OR( $F70=3,$F70=4,$F70=7,$F70=8 ), -1, 1 ) ) * $H$7 * IF( OR( $F70=3,$F70=4,$F70=9,$F70=10 ), D70, C70 ) * $I$3</f>
        <v>0.81134115691087072</v>
      </c>
      <c r="J70" s="11">
        <f>IF( OR( $F70=3,$F70=4,$F70=9,$F70=10 ), 0, IF( OR( $F70=7,$F70=8,$F70=11,$F70=12 ), -1, 1 ) ) * $H$7 * IF( OR( $F70=5,$F70=6,$F70=11,$F70=12 ), D70, E70 ) * $I$3</f>
        <v>9.7835596231822725E-2</v>
      </c>
      <c r="K70" s="11">
        <f>$I$3 + IF( OR( $F70=3,$F70=4,$F70=7,$F70=8,$F70=11,$F70=12 ), -1, 1 ) * $H$7 * IF( OR( $F70=3, $F70=4, $F70=9, $F70=10 ), C70, IF( OR( $F70=5, $F70=6, $F70=11, $F70=12 ), E70, D70 ) ) * $I$3</f>
        <v>9.0823246857307138E-2</v>
      </c>
      <c r="L70" s="12">
        <f t="shared" si="12"/>
        <v>1.0000000000000004</v>
      </c>
      <c r="N70" s="48">
        <f t="shared" si="3"/>
        <v>1</v>
      </c>
      <c r="O70" s="49">
        <f t="shared" si="4"/>
        <v>0</v>
      </c>
      <c r="P70" s="48">
        <f t="shared" si="5"/>
        <v>0</v>
      </c>
      <c r="Q70" s="49">
        <f t="shared" si="6"/>
        <v>2</v>
      </c>
      <c r="R70" s="48">
        <f t="shared" si="7"/>
        <v>1</v>
      </c>
      <c r="S70" s="49">
        <f t="shared" si="8"/>
        <v>0</v>
      </c>
      <c r="T70" s="54" t="str">
        <f t="shared" si="9"/>
        <v>S</v>
      </c>
      <c r="U70" s="55" t="str">
        <f t="shared" si="10"/>
        <v>L</v>
      </c>
    </row>
    <row r="71" spans="1:21" x14ac:dyDescent="0.25">
      <c r="B71" s="7">
        <v>59</v>
      </c>
      <c r="C71" s="4">
        <f>$D$6*($D$7*SIN($B71*2*PI()/$D$2)+$D$5)</f>
        <v>267.45845945685335</v>
      </c>
      <c r="D71" s="59">
        <f>$D$6*($D$7*SIN( ($B71*2*PI()/$D$2) - (2*PI()/3) )+$D$5)</f>
        <v>-294.03980127230534</v>
      </c>
      <c r="E71" s="59">
        <f>$D$6*($D$7*SIN( ($B71*2*PI()/$D$2) + (2*PI()/3) )+$D$5)</f>
        <v>26.581341815452113</v>
      </c>
      <c r="F71" s="19">
        <f t="shared" si="1"/>
        <v>2</v>
      </c>
      <c r="H71" s="11">
        <f>IF( OR( $F71=7,$F71=8,$F71=1,$F71=2 ), 0,   IF( OR( $F71=3,$F71=4,$F71=11,$F71=12 ), -1, 1) ) * $H$7 * IF( OR( $F71=5,$F71=6,$F71=11,$F71=12 ), $C71, $E71 ) * $I$3</f>
        <v>0</v>
      </c>
      <c r="I71" s="11">
        <f>IF( OR( $F71=5,$F71=6,$F71=11,$F71=12 ), 0, IF( OR( $F71=3,$F71=4,$F71=7,$F71=8 ), -1, 1 ) ) * $H$7 * IF( OR( $F71=3,$F71=4,$F71=9,$F71=10 ), D71, C71 ) * $I$3</f>
        <v>0.82074524105537205</v>
      </c>
      <c r="J71" s="11">
        <f>IF( OR( $F71=3,$F71=4,$F71=9,$F71=10 ), 0, IF( OR( $F71=7,$F71=8,$F71=11,$F71=12 ), -1, 1 ) ) * $H$7 * IF( OR( $F71=5,$F71=6,$F71=11,$F71=12 ), D71, E71 ) * $I$3</f>
        <v>8.1569713069471805E-2</v>
      </c>
      <c r="K71" s="11">
        <f>$I$3 + IF( OR( $F71=3,$F71=4,$F71=7,$F71=8,$F71=11,$F71=12 ), -1, 1 ) * $H$7 * IF( OR( $F71=3, $F71=4, $F71=9, $F71=10 ), C71, IF( OR( $F71=5, $F71=6, $F71=11, $F71=12 ), E71, D71 ) ) * $I$3</f>
        <v>9.7685045875156473E-2</v>
      </c>
      <c r="L71" s="12">
        <f t="shared" si="12"/>
        <v>1.0000000000000004</v>
      </c>
      <c r="N71" s="48">
        <f t="shared" si="3"/>
        <v>1</v>
      </c>
      <c r="O71" s="49">
        <f t="shared" si="4"/>
        <v>0</v>
      </c>
      <c r="P71" s="48">
        <f t="shared" si="5"/>
        <v>0</v>
      </c>
      <c r="Q71" s="49">
        <f t="shared" si="6"/>
        <v>2</v>
      </c>
      <c r="R71" s="48">
        <f t="shared" si="7"/>
        <v>1</v>
      </c>
      <c r="S71" s="49">
        <f t="shared" si="8"/>
        <v>0</v>
      </c>
      <c r="T71" s="54" t="str">
        <f t="shared" si="9"/>
        <v>S</v>
      </c>
      <c r="U71" s="55" t="str">
        <f t="shared" si="10"/>
        <v>L</v>
      </c>
    </row>
    <row r="72" spans="1:21" x14ac:dyDescent="0.25">
      <c r="B72" s="7">
        <v>60</v>
      </c>
      <c r="C72" s="4">
        <f>$D$6*($D$7*SIN($B72*2*PI()/$D$2)+$D$5)</f>
        <v>270.45138855645246</v>
      </c>
      <c r="D72" s="59">
        <f>$D$6*($D$7*SIN( ($B72*2*PI()/$D$2) - (2*PI()/3) )+$D$5)</f>
        <v>-291.7250068036015</v>
      </c>
      <c r="E72" s="59">
        <f>$D$6*($D$7*SIN( ($B72*2*PI()/$D$2) + (2*PI()/3) )+$D$5)</f>
        <v>21.273618247149123</v>
      </c>
      <c r="F72" s="19">
        <f t="shared" si="1"/>
        <v>2</v>
      </c>
      <c r="H72" s="11">
        <f>IF( OR( $F72=7,$F72=8,$F72=1,$F72=2 ), 0,   IF( OR( $F72=3,$F72=4,$F72=11,$F72=12 ), -1, 1) ) * $H$7 * IF( OR( $F72=5,$F72=6,$F72=11,$F72=12 ), $C72, $E72 ) * $I$3</f>
        <v>0</v>
      </c>
      <c r="I72" s="11">
        <f>IF( OR( $F72=5,$F72=6,$F72=11,$F72=12 ), 0, IF( OR( $F72=3,$F72=4,$F72=7,$F72=8 ), -1, 1 ) ) * $H$7 * IF( OR( $F72=3,$F72=4,$F72=9,$F72=10 ), D72, C72 ) * $I$3</f>
        <v>0.82992959185250359</v>
      </c>
      <c r="J72" s="11">
        <f>IF( OR( $F72=3,$F72=4,$F72=9,$F72=10 ), 0, IF( OR( $F72=7,$F72=8,$F72=11,$F72=12 ), -1, 1 ) ) * $H$7 * IF( OR( $F72=5,$F72=6,$F72=11,$F72=12 ), D72, E72 ) * $I$3</f>
        <v>6.5281991722505484E-2</v>
      </c>
      <c r="K72" s="11">
        <f>$I$3 + IF( OR( $F72=3,$F72=4,$F72=7,$F72=8,$F72=11,$F72=12 ), -1, 1 ) * $H$7 * IF( OR( $F72=3, $F72=4, $F72=9, $F72=10 ), C72, IF( OR( $F72=5, $F72=6, $F72=11, $F72=12 ), E72, D72 ) ) * $I$3</f>
        <v>0.10478841642499115</v>
      </c>
      <c r="L72" s="12">
        <f t="shared" si="12"/>
        <v>1.0000000000000002</v>
      </c>
      <c r="N72" s="48">
        <f t="shared" si="3"/>
        <v>1</v>
      </c>
      <c r="O72" s="49">
        <f t="shared" si="4"/>
        <v>0</v>
      </c>
      <c r="P72" s="48">
        <f t="shared" si="5"/>
        <v>0</v>
      </c>
      <c r="Q72" s="49">
        <f t="shared" si="6"/>
        <v>2</v>
      </c>
      <c r="R72" s="48">
        <f t="shared" si="7"/>
        <v>1</v>
      </c>
      <c r="S72" s="49">
        <f t="shared" si="8"/>
        <v>0</v>
      </c>
      <c r="T72" s="54" t="str">
        <f t="shared" si="9"/>
        <v>S</v>
      </c>
      <c r="U72" s="55" t="str">
        <f t="shared" si="10"/>
        <v>L</v>
      </c>
    </row>
    <row r="73" spans="1:21" x14ac:dyDescent="0.25">
      <c r="B73" s="7">
        <v>61</v>
      </c>
      <c r="C73" s="4">
        <f>$D$6*($D$7*SIN($B73*2*PI()/$D$2)+$D$5)</f>
        <v>273.37191127958351</v>
      </c>
      <c r="D73" s="59">
        <f>$D$6*($D$7*SIN( ($B73*2*PI()/$D$2) - (2*PI()/3) )+$D$5)</f>
        <v>-289.33211049640988</v>
      </c>
      <c r="E73" s="59">
        <f>$D$6*($D$7*SIN( ($B73*2*PI()/$D$2) + (2*PI()/3) )+$D$5)</f>
        <v>15.960199216826489</v>
      </c>
      <c r="F73" s="19">
        <f t="shared" si="1"/>
        <v>2</v>
      </c>
      <c r="H73" s="11">
        <f>IF( OR( $F73=7,$F73=8,$F73=1,$F73=2 ), 0,   IF( OR( $F73=3,$F73=4,$F73=11,$F73=12 ), -1, 1) ) * $H$7 * IF( OR( $F73=5,$F73=6,$F73=11,$F73=12 ), $C73, $E73 ) * $I$3</f>
        <v>0</v>
      </c>
      <c r="I73" s="11">
        <f>IF( OR( $F73=5,$F73=6,$F73=11,$F73=12 ), 0, IF( OR( $F73=3,$F73=4,$F73=7,$F73=8 ), -1, 1 ) ) * $H$7 * IF( OR( $F73=3,$F73=4,$F73=9,$F73=10 ), D73, C73 ) * $I$3</f>
        <v>0.83889175042947162</v>
      </c>
      <c r="J73" s="11">
        <f>IF( OR( $F73=3,$F73=4,$F73=9,$F73=10 ), 0, IF( OR( $F73=7,$F73=8,$F73=11,$F73=12 ), -1, 1 ) ) * $H$7 * IF( OR( $F73=5,$F73=6,$F73=11,$F73=12 ), D73, E73 ) * $I$3</f>
        <v>4.8976792807778814E-2</v>
      </c>
      <c r="K73" s="11">
        <f>$I$3 + IF( OR( $F73=3,$F73=4,$F73=7,$F73=8,$F73=11,$F73=12 ), -1, 1 ) * $H$7 * IF( OR( $F73=3, $F73=4, $F73=9, $F73=10 ), C73, IF( OR( $F73=5, $F73=6, $F73=11, $F73=12 ), E73, D73 ) ) * $I$3</f>
        <v>0.11213145676274994</v>
      </c>
      <c r="L73" s="12">
        <f t="shared" si="12"/>
        <v>1.0000000000000004</v>
      </c>
      <c r="N73" s="48">
        <f t="shared" si="3"/>
        <v>1</v>
      </c>
      <c r="O73" s="49">
        <f t="shared" si="4"/>
        <v>0</v>
      </c>
      <c r="P73" s="48">
        <f t="shared" si="5"/>
        <v>0</v>
      </c>
      <c r="Q73" s="49">
        <f t="shared" si="6"/>
        <v>2</v>
      </c>
      <c r="R73" s="48">
        <f t="shared" si="7"/>
        <v>1</v>
      </c>
      <c r="S73" s="49">
        <f t="shared" si="8"/>
        <v>0</v>
      </c>
      <c r="T73" s="54" t="str">
        <f t="shared" si="9"/>
        <v>S</v>
      </c>
      <c r="U73" s="55" t="str">
        <f t="shared" si="10"/>
        <v>L</v>
      </c>
    </row>
    <row r="74" spans="1:21" x14ac:dyDescent="0.25">
      <c r="B74" s="7">
        <v>62</v>
      </c>
      <c r="C74" s="4">
        <f>$D$6*($D$7*SIN($B74*2*PI()/$D$2)+$D$5)</f>
        <v>276.21924573169258</v>
      </c>
      <c r="D74" s="59">
        <f>$D$6*($D$7*SIN( ($B74*2*PI()/$D$2) - (2*PI()/3) )+$D$5)</f>
        <v>-286.86175298693439</v>
      </c>
      <c r="E74" s="59">
        <f>$D$6*($D$7*SIN( ($B74*2*PI()/$D$2) + (2*PI()/3) )+$D$5)</f>
        <v>10.642507255241908</v>
      </c>
      <c r="F74" s="19">
        <f t="shared" si="1"/>
        <v>2</v>
      </c>
      <c r="H74" s="11">
        <f>IF( OR( $F74=7,$F74=8,$F74=1,$F74=2 ), 0,   IF( OR( $F74=3,$F74=4,$F74=11,$F74=12 ), -1, 1) ) * $H$7 * IF( OR( $F74=5,$F74=6,$F74=11,$F74=12 ), $C74, $E74 ) * $I$3</f>
        <v>0</v>
      </c>
      <c r="I74" s="11">
        <f>IF( OR( $F74=5,$F74=6,$F74=11,$F74=12 ), 0, IF( OR( $F74=3,$F74=4,$F74=7,$F74=8 ), -1, 1 ) ) * $H$7 * IF( OR( $F74=3,$F74=4,$F74=9,$F74=10 ), D74, C74 ) * $I$3</f>
        <v>0.84762931739971181</v>
      </c>
      <c r="J74" s="11">
        <f>IF( OR( $F74=3,$F74=4,$F74=9,$F74=10 ), 0, IF( OR( $F74=7,$F74=8,$F74=11,$F74=12 ), -1, 1 ) ) * $H$7 * IF( OR( $F74=5,$F74=6,$F74=11,$F74=12 ), D74, E74 ) * $I$3</f>
        <v>3.2658481621315738E-2</v>
      </c>
      <c r="K74" s="11">
        <f>$I$3 + IF( OR( $F74=3,$F74=4,$F74=7,$F74=8,$F74=11,$F74=12 ), -1, 1 ) * $H$7 * IF( OR( $F74=3, $F74=4, $F74=9, $F74=10 ), C74, IF( OR( $F74=5, $F74=6, $F74=11, $F74=12 ), E74, D74 ) ) * $I$3</f>
        <v>0.11971220097897273</v>
      </c>
      <c r="L74" s="12">
        <f t="shared" si="12"/>
        <v>1.0000000000000004</v>
      </c>
      <c r="N74" s="48">
        <f t="shared" si="3"/>
        <v>1</v>
      </c>
      <c r="O74" s="49">
        <f t="shared" si="4"/>
        <v>0</v>
      </c>
      <c r="P74" s="48">
        <f t="shared" si="5"/>
        <v>0</v>
      </c>
      <c r="Q74" s="49">
        <f t="shared" si="6"/>
        <v>2</v>
      </c>
      <c r="R74" s="48">
        <f t="shared" si="7"/>
        <v>1</v>
      </c>
      <c r="S74" s="49">
        <f t="shared" si="8"/>
        <v>0</v>
      </c>
      <c r="T74" s="54" t="str">
        <f t="shared" si="9"/>
        <v>S</v>
      </c>
      <c r="U74" s="55" t="str">
        <f t="shared" si="10"/>
        <v>L</v>
      </c>
    </row>
    <row r="75" spans="1:21" x14ac:dyDescent="0.25">
      <c r="B75" s="7">
        <v>63</v>
      </c>
      <c r="C75" s="4">
        <f>$D$6*($D$7*SIN($B75*2*PI()/$D$2)+$D$5)</f>
        <v>278.99262961249582</v>
      </c>
      <c r="D75" s="59">
        <f>$D$6*($D$7*SIN( ($B75*2*PI()/$D$2) - (2*PI()/3) )+$D$5)</f>
        <v>-284.31459564961563</v>
      </c>
      <c r="E75" s="59">
        <f>$D$6*($D$7*SIN( ($B75*2*PI()/$D$2) + (2*PI()/3) )+$D$5)</f>
        <v>5.3219660371199433</v>
      </c>
      <c r="F75" s="19">
        <f t="shared" si="1"/>
        <v>2</v>
      </c>
      <c r="H75" s="11">
        <f>IF( OR( $F75=7,$F75=8,$F75=1,$F75=2 ), 0,   IF( OR( $F75=3,$F75=4,$F75=11,$F75=12 ), -1, 1) ) * $H$7 * IF( OR( $F75=5,$F75=6,$F75=11,$F75=12 ), $C75, $E75 ) * $I$3</f>
        <v>0</v>
      </c>
      <c r="I75" s="11">
        <f>IF( OR( $F75=5,$F75=6,$F75=11,$F75=12 ), 0, IF( OR( $F75=3,$F75=4,$F75=7,$F75=8 ), -1, 1 ) ) * $H$7 * IF( OR( $F75=3,$F75=4,$F75=9,$F75=10 ), D75, C75 ) * $I$3</f>
        <v>0.85613995350526428</v>
      </c>
      <c r="J75" s="11">
        <f>IF( OR( $F75=3,$F75=4,$F75=9,$F75=10 ), 0, IF( OR( $F75=7,$F75=8,$F75=11,$F75=12 ), -1, 1 ) ) * $H$7 * IF( OR( $F75=5,$F75=6,$F75=11,$F75=12 ), D75, E75 ) * $I$3</f>
        <v>1.6331426969611922E-2</v>
      </c>
      <c r="K75" s="11">
        <f>$I$3 + IF( OR( $F75=3,$F75=4,$F75=7,$F75=8,$F75=11,$F75=12 ), -1, 1 ) * $H$7 * IF( OR( $F75=3, $F75=4, $F75=9, $F75=10 ), C75, IF( OR( $F75=5, $F75=6, $F75=11, $F75=12 ), E75, D75 ) ) * $I$3</f>
        <v>0.12752861952512429</v>
      </c>
      <c r="L75" s="12">
        <f t="shared" si="12"/>
        <v>1.0000000000000004</v>
      </c>
      <c r="N75" s="48">
        <f t="shared" si="3"/>
        <v>1</v>
      </c>
      <c r="O75" s="49">
        <f t="shared" si="4"/>
        <v>0</v>
      </c>
      <c r="P75" s="48">
        <f t="shared" si="5"/>
        <v>0</v>
      </c>
      <c r="Q75" s="49">
        <f t="shared" si="6"/>
        <v>2</v>
      </c>
      <c r="R75" s="48">
        <f t="shared" si="7"/>
        <v>1</v>
      </c>
      <c r="S75" s="49">
        <f t="shared" si="8"/>
        <v>0</v>
      </c>
      <c r="T75" s="54" t="str">
        <f t="shared" si="9"/>
        <v>S</v>
      </c>
      <c r="U75" s="55" t="str">
        <f t="shared" si="10"/>
        <v>L</v>
      </c>
    </row>
    <row r="76" spans="1:21" x14ac:dyDescent="0.25">
      <c r="A76" s="13"/>
      <c r="B76" s="14">
        <v>64</v>
      </c>
      <c r="C76" s="15">
        <f>$D$6*($D$7*SIN($B76*2*PI()/$D$2)+$D$5)</f>
        <v>281.69132042006549</v>
      </c>
      <c r="D76" s="15">
        <f>$D$6*($D$7*SIN( ($B76*2*PI()/$D$2) - (2*PI()/3) )+$D$5)</f>
        <v>-281.69132042006549</v>
      </c>
      <c r="E76" s="15">
        <f>$D$6*($D$7*SIN( ($B76*2*PI()/$D$2) + (2*PI()/3) )+$D$5)</f>
        <v>3.9850295899600895E-14</v>
      </c>
      <c r="F76" s="19">
        <f t="shared" ref="F76:F139" si="13">ROUNDDOWN( $B76/($D$2/12)+1, 0 )</f>
        <v>3</v>
      </c>
      <c r="G76" s="13"/>
      <c r="H76" s="11">
        <f>IF( OR( $F76=7,$F76=8,$F76=1,$F76=2 ), 0,   IF( OR( $F76=3,$F76=4,$F76=11,$F76=12 ), -1, 1) ) * $H$7 * IF( OR( $F76=5,$F76=6,$F76=11,$F76=12 ), $C76, $E76 ) * $I$3</f>
        <v>-1.2228792755580108E-16</v>
      </c>
      <c r="I76" s="11">
        <f>IF( OR( $F76=5,$F76=6,$F76=11,$F76=12 ), 0, IF( OR( $F76=3,$F76=4,$F76=7,$F76=8 ), -1, 1 ) ) * $H$7 * IF( OR( $F76=3,$F76=4,$F76=9,$F76=10 ), D76, C76 ) * $I$3</f>
        <v>0.86442138024304893</v>
      </c>
      <c r="J76" s="11">
        <f>IF( OR( $F76=3,$F76=4,$F76=9,$F76=10 ), 0, IF( OR( $F76=7,$F76=8,$F76=11,$F76=12 ), -1, 1 ) ) * $H$7 * IF( OR( $F76=5,$F76=6,$F76=11,$F76=12 ), D76, E76 ) * $I$3</f>
        <v>0</v>
      </c>
      <c r="K76" s="11">
        <f>$I$3 + IF( OR( $F76=3,$F76=4,$F76=7,$F76=8,$F76=11,$F76=12 ), -1, 1 ) * $H$7 * IF( OR( $F76=3, $F76=4, $F76=9, $F76=10 ), C76, IF( OR( $F76=5, $F76=6, $F76=11, $F76=12 ), E76, D76 ) ) * $I$3</f>
        <v>0.13557861975695107</v>
      </c>
      <c r="L76" s="14">
        <f t="shared" si="12"/>
        <v>0.99999999999999989</v>
      </c>
      <c r="N76" s="48">
        <f t="shared" si="3"/>
        <v>1</v>
      </c>
      <c r="O76" s="49">
        <f t="shared" si="4"/>
        <v>0</v>
      </c>
      <c r="P76" s="48">
        <f t="shared" si="5"/>
        <v>0</v>
      </c>
      <c r="Q76" s="49">
        <f t="shared" si="6"/>
        <v>1</v>
      </c>
      <c r="R76" s="48">
        <f t="shared" si="7"/>
        <v>0</v>
      </c>
      <c r="S76" s="49">
        <f t="shared" si="8"/>
        <v>0</v>
      </c>
      <c r="T76" s="54">
        <f t="shared" si="9"/>
        <v>0</v>
      </c>
      <c r="U76" s="55">
        <f t="shared" si="10"/>
        <v>0</v>
      </c>
    </row>
    <row r="77" spans="1:21" x14ac:dyDescent="0.25">
      <c r="B77" s="7">
        <v>65</v>
      </c>
      <c r="C77" s="4">
        <f>$D$6*($D$7*SIN($B77*2*PI()/$D$2)+$D$5)</f>
        <v>284.31459564961568</v>
      </c>
      <c r="D77" s="59">
        <f>$D$6*($D$7*SIN( ($B77*2*PI()/$D$2) - (2*PI()/3) )+$D$5)</f>
        <v>-278.99262961249582</v>
      </c>
      <c r="E77" s="59">
        <f>$D$6*($D$7*SIN( ($B77*2*PI()/$D$2) + (2*PI()/3) )+$D$5)</f>
        <v>-5.3219660371197195</v>
      </c>
      <c r="F77" s="19">
        <f t="shared" si="13"/>
        <v>3</v>
      </c>
      <c r="H77" s="11">
        <f>IF( OR( $F77=7,$F77=8,$F77=1,$F77=2 ), 0,   IF( OR( $F77=3,$F77=4,$F77=11,$F77=12 ), -1, 1) ) * $H$7 * IF( OR( $F77=5,$F77=6,$F77=11,$F77=12 ), $C77, $E77 ) * $I$3</f>
        <v>1.6331426969611235E-2</v>
      </c>
      <c r="I77" s="11">
        <f>IF( OR( $F77=5,$F77=6,$F77=11,$F77=12 ), 0, IF( OR( $F77=3,$F77=4,$F77=7,$F77=8 ), -1, 1 ) ) * $H$7 * IF( OR( $F77=3,$F77=4,$F77=9,$F77=10 ), D77, C77 ) * $I$3</f>
        <v>0.85613995350526428</v>
      </c>
      <c r="J77" s="11">
        <f>IF( OR( $F77=3,$F77=4,$F77=9,$F77=10 ), 0, IF( OR( $F77=7,$F77=8,$F77=11,$F77=12 ), -1, 1 ) ) * $H$7 * IF( OR( $F77=5,$F77=6,$F77=11,$F77=12 ), D77, E77 ) * $I$3</f>
        <v>0</v>
      </c>
      <c r="K77" s="11">
        <f>$I$3 + IF( OR( $F77=3,$F77=4,$F77=7,$F77=8,$F77=11,$F77=12 ), -1, 1 ) * $H$7 * IF( OR( $F77=3, $F77=4, $F77=9, $F77=10 ), C77, IF( OR( $F77=5, $F77=6, $F77=11, $F77=12 ), E77, D77 ) ) * $I$3</f>
        <v>0.12752861952512407</v>
      </c>
      <c r="L77" s="12">
        <f t="shared" si="12"/>
        <v>0.99999999999999956</v>
      </c>
      <c r="N77" s="48">
        <f t="shared" ref="N77:N140" si="14">IF( AND( $C77&gt;0, OR( $H77&gt;0, $I77&gt;0 ) ), IF( AND( $H77&gt;0, $I77&gt;0 ), 2, 1 ), 0 )</f>
        <v>2</v>
      </c>
      <c r="O77" s="49">
        <f t="shared" ref="O77:O140" si="15">IF( AND( $C77&lt;0, OR( $H77&gt;0, $I77&gt;0 ) ), IF( AND( $H77&gt;0, $I77&gt;0 ), 2, 1 ), 0 )</f>
        <v>0</v>
      </c>
      <c r="P77" s="48">
        <f t="shared" ref="P77:P140" si="16">IF( AND( $D77&gt;0, OR( $I77&gt;0, $J77&gt;0 ) ), IF( AND( $I77&gt;0, $J77&gt;0 ), 2, 1 ), 0 )</f>
        <v>0</v>
      </c>
      <c r="Q77" s="49">
        <f t="shared" ref="Q77:Q140" si="17">IF( AND( $D77&lt;0, OR( $I77&gt;0, $J77&gt;0 ) ), IF( AND( $I77&gt;0, $J77&gt;0 ), 2, 1 ), 0 )</f>
        <v>1</v>
      </c>
      <c r="R77" s="48">
        <f t="shared" ref="R77:R140" si="18">IF( AND( $E77&gt;0, OR( $H77&gt;0, $J77&gt;0 ) ), IF( AND( $H77&gt;0, $J77&gt;0 ), 2, 1 ), 0 )</f>
        <v>0</v>
      </c>
      <c r="S77" s="49">
        <f t="shared" ref="S77:S140" si="19">IF( AND( $E77&lt;0, OR( $H77&gt;0, $J77&gt;0 ) ), IF( AND( $H77&gt;0, $J77&gt;0 ), 2, 1 ), 0 )</f>
        <v>1</v>
      </c>
      <c r="T77" s="54" t="str">
        <f t="shared" ref="T77:T140" si="20">IF( OR( N77 &gt; 1,O77 &gt; 1 ), $N$10, IF( OR( P77 &gt; 1,Q77 &gt; 1 ), $P$10, IF( OR( R77 &gt; 1,S77 &gt; 1 ),$R$10, 0 ) ) )</f>
        <v>R</v>
      </c>
      <c r="U77" s="55" t="str">
        <f t="shared" ref="U77:U140" si="21">IF( OR( N77&gt;1, P77&gt;1, R77&gt;1), $N$11, IF( OR( O77&gt;1, Q77&gt;1, S77&gt;1), $O$11, 0 ) )</f>
        <v>H</v>
      </c>
    </row>
    <row r="78" spans="1:21" x14ac:dyDescent="0.25">
      <c r="B78" s="7">
        <v>66</v>
      </c>
      <c r="C78" s="4">
        <f>$D$6*($D$7*SIN($B78*2*PI()/$D$2)+$D$5)</f>
        <v>286.86175298693439</v>
      </c>
      <c r="D78" s="59">
        <f>$D$6*($D$7*SIN( ($B78*2*PI()/$D$2) - (2*PI()/3) )+$D$5)</f>
        <v>-276.21924573169252</v>
      </c>
      <c r="E78" s="59">
        <f>$D$6*($D$7*SIN( ($B78*2*PI()/$D$2) + (2*PI()/3) )+$D$5)</f>
        <v>-10.642507255241828</v>
      </c>
      <c r="F78" s="19">
        <f t="shared" si="13"/>
        <v>3</v>
      </c>
      <c r="H78" s="11">
        <f>IF( OR( $F78=7,$F78=8,$F78=1,$F78=2 ), 0,   IF( OR( $F78=3,$F78=4,$F78=11,$F78=12 ), -1, 1) ) * $H$7 * IF( OR( $F78=5,$F78=6,$F78=11,$F78=12 ), $C78, $E78 ) * $I$3</f>
        <v>3.2658481621315495E-2</v>
      </c>
      <c r="I78" s="11">
        <f>IF( OR( $F78=5,$F78=6,$F78=11,$F78=12 ), 0, IF( OR( $F78=3,$F78=4,$F78=7,$F78=8 ), -1, 1 ) ) * $H$7 * IF( OR( $F78=3,$F78=4,$F78=9,$F78=10 ), D78, C78 ) * $I$3</f>
        <v>0.84762931739971159</v>
      </c>
      <c r="J78" s="11">
        <f>IF( OR( $F78=3,$F78=4,$F78=9,$F78=10 ), 0, IF( OR( $F78=7,$F78=8,$F78=11,$F78=12 ), -1, 1 ) ) * $H$7 * IF( OR( $F78=5,$F78=6,$F78=11,$F78=12 ), D78, E78 ) * $I$3</f>
        <v>0</v>
      </c>
      <c r="K78" s="11">
        <f>$I$3 + IF( OR( $F78=3,$F78=4,$F78=7,$F78=8,$F78=11,$F78=12 ), -1, 1 ) * $H$7 * IF( OR( $F78=3, $F78=4, $F78=9, $F78=10 ), C78, IF( OR( $F78=5, $F78=6, $F78=11, $F78=12 ), E78, D78 ) ) * $I$3</f>
        <v>0.11971220097897273</v>
      </c>
      <c r="L78" s="12">
        <f t="shared" si="12"/>
        <v>0.99999999999999978</v>
      </c>
      <c r="N78" s="48">
        <f t="shared" si="14"/>
        <v>2</v>
      </c>
      <c r="O78" s="49">
        <f t="shared" si="15"/>
        <v>0</v>
      </c>
      <c r="P78" s="48">
        <f t="shared" si="16"/>
        <v>0</v>
      </c>
      <c r="Q78" s="49">
        <f t="shared" si="17"/>
        <v>1</v>
      </c>
      <c r="R78" s="48">
        <f t="shared" si="18"/>
        <v>0</v>
      </c>
      <c r="S78" s="49">
        <f t="shared" si="19"/>
        <v>1</v>
      </c>
      <c r="T78" s="54" t="str">
        <f t="shared" si="20"/>
        <v>R</v>
      </c>
      <c r="U78" s="55" t="str">
        <f t="shared" si="21"/>
        <v>H</v>
      </c>
    </row>
    <row r="79" spans="1:21" x14ac:dyDescent="0.25">
      <c r="B79" s="7">
        <v>67</v>
      </c>
      <c r="C79" s="4">
        <f>$D$6*($D$7*SIN($B79*2*PI()/$D$2)+$D$5)</f>
        <v>289.33211049640988</v>
      </c>
      <c r="D79" s="59">
        <f>$D$6*($D$7*SIN( ($B79*2*PI()/$D$2) - (2*PI()/3) )+$D$5)</f>
        <v>-273.37191127958351</v>
      </c>
      <c r="E79" s="59">
        <f>$D$6*($D$7*SIN( ($B79*2*PI()/$D$2) + (2*PI()/3) )+$D$5)</f>
        <v>-15.960199216826265</v>
      </c>
      <c r="F79" s="19">
        <f t="shared" si="13"/>
        <v>3</v>
      </c>
      <c r="H79" s="11">
        <f>IF( OR( $F79=7,$F79=8,$F79=1,$F79=2 ), 0,   IF( OR( $F79=3,$F79=4,$F79=11,$F79=12 ), -1, 1) ) * $H$7 * IF( OR( $F79=5,$F79=6,$F79=11,$F79=12 ), $C79, $E79 ) * $I$3</f>
        <v>4.8976792807778127E-2</v>
      </c>
      <c r="I79" s="11">
        <f>IF( OR( $F79=5,$F79=6,$F79=11,$F79=12 ), 0, IF( OR( $F79=3,$F79=4,$F79=7,$F79=8 ), -1, 1 ) ) * $H$7 * IF( OR( $F79=3,$F79=4,$F79=9,$F79=10 ), D79, C79 ) * $I$3</f>
        <v>0.83889175042947162</v>
      </c>
      <c r="J79" s="11">
        <f>IF( OR( $F79=3,$F79=4,$F79=9,$F79=10 ), 0, IF( OR( $F79=7,$F79=8,$F79=11,$F79=12 ), -1, 1 ) ) * $H$7 * IF( OR( $F79=5,$F79=6,$F79=11,$F79=12 ), D79, E79 ) * $I$3</f>
        <v>0</v>
      </c>
      <c r="K79" s="11">
        <f>$I$3 + IF( OR( $F79=3,$F79=4,$F79=7,$F79=8,$F79=11,$F79=12 ), -1, 1 ) * $H$7 * IF( OR( $F79=3, $F79=4, $F79=9, $F79=10 ), C79, IF( OR( $F79=5, $F79=6, $F79=11, $F79=12 ), E79, D79 ) ) * $I$3</f>
        <v>0.11213145676274994</v>
      </c>
      <c r="L79" s="12">
        <f t="shared" si="12"/>
        <v>0.99999999999999967</v>
      </c>
      <c r="N79" s="48">
        <f t="shared" si="14"/>
        <v>2</v>
      </c>
      <c r="O79" s="49">
        <f t="shared" si="15"/>
        <v>0</v>
      </c>
      <c r="P79" s="48">
        <f t="shared" si="16"/>
        <v>0</v>
      </c>
      <c r="Q79" s="49">
        <f t="shared" si="17"/>
        <v>1</v>
      </c>
      <c r="R79" s="48">
        <f t="shared" si="18"/>
        <v>0</v>
      </c>
      <c r="S79" s="49">
        <f t="shared" si="19"/>
        <v>1</v>
      </c>
      <c r="T79" s="54" t="str">
        <f t="shared" si="20"/>
        <v>R</v>
      </c>
      <c r="U79" s="55" t="str">
        <f t="shared" si="21"/>
        <v>H</v>
      </c>
    </row>
    <row r="80" spans="1:21" x14ac:dyDescent="0.25">
      <c r="B80" s="7">
        <v>68</v>
      </c>
      <c r="C80" s="4">
        <f>$D$6*($D$7*SIN($B80*2*PI()/$D$2)+$D$5)</f>
        <v>291.7250068036015</v>
      </c>
      <c r="D80" s="59">
        <f>$D$6*($D$7*SIN( ($B80*2*PI()/$D$2) - (2*PI()/3) )+$D$5)</f>
        <v>-270.45138855645246</v>
      </c>
      <c r="E80" s="59">
        <f>$D$6*($D$7*SIN( ($B80*2*PI()/$D$2) + (2*PI()/3) )+$D$5)</f>
        <v>-21.273618247148896</v>
      </c>
      <c r="F80" s="19">
        <f t="shared" si="13"/>
        <v>3</v>
      </c>
      <c r="H80" s="11">
        <f>IF( OR( $F80=7,$F80=8,$F80=1,$F80=2 ), 0,   IF( OR( $F80=3,$F80=4,$F80=11,$F80=12 ), -1, 1) ) * $H$7 * IF( OR( $F80=5,$F80=6,$F80=11,$F80=12 ), $C80, $E80 ) * $I$3</f>
        <v>6.528199172250479E-2</v>
      </c>
      <c r="I80" s="11">
        <f>IF( OR( $F80=5,$F80=6,$F80=11,$F80=12 ), 0, IF( OR( $F80=3,$F80=4,$F80=7,$F80=8 ), -1, 1 ) ) * $H$7 * IF( OR( $F80=3,$F80=4,$F80=9,$F80=10 ), D80, C80 ) * $I$3</f>
        <v>0.82992959185250359</v>
      </c>
      <c r="J80" s="11">
        <f>IF( OR( $F80=3,$F80=4,$F80=9,$F80=10 ), 0, IF( OR( $F80=7,$F80=8,$F80=11,$F80=12 ), -1, 1 ) ) * $H$7 * IF( OR( $F80=5,$F80=6,$F80=11,$F80=12 ), D80, E80 ) * $I$3</f>
        <v>0</v>
      </c>
      <c r="K80" s="11">
        <f>$I$3 + IF( OR( $F80=3,$F80=4,$F80=7,$F80=8,$F80=11,$F80=12 ), -1, 1 ) * $H$7 * IF( OR( $F80=3, $F80=4, $F80=9, $F80=10 ), C80, IF( OR( $F80=5, $F80=6, $F80=11, $F80=12 ), E80, D80 ) ) * $I$3</f>
        <v>0.10478841642499115</v>
      </c>
      <c r="L80" s="12">
        <f t="shared" si="12"/>
        <v>0.99999999999999956</v>
      </c>
      <c r="N80" s="48">
        <f t="shared" si="14"/>
        <v>2</v>
      </c>
      <c r="O80" s="49">
        <f t="shared" si="15"/>
        <v>0</v>
      </c>
      <c r="P80" s="48">
        <f t="shared" si="16"/>
        <v>0</v>
      </c>
      <c r="Q80" s="49">
        <f t="shared" si="17"/>
        <v>1</v>
      </c>
      <c r="R80" s="48">
        <f t="shared" si="18"/>
        <v>0</v>
      </c>
      <c r="S80" s="49">
        <f t="shared" si="19"/>
        <v>1</v>
      </c>
      <c r="T80" s="54" t="str">
        <f t="shared" si="20"/>
        <v>R</v>
      </c>
      <c r="U80" s="55" t="str">
        <f t="shared" si="21"/>
        <v>H</v>
      </c>
    </row>
    <row r="81" spans="2:21" x14ac:dyDescent="0.25">
      <c r="B81" s="7">
        <v>69</v>
      </c>
      <c r="C81" s="4">
        <f>$D$6*($D$7*SIN($B81*2*PI()/$D$2)+$D$5)</f>
        <v>294.0398012723054</v>
      </c>
      <c r="D81" s="59">
        <f>$D$6*($D$7*SIN( ($B81*2*PI()/$D$2) - (2*PI()/3) )+$D$5)</f>
        <v>-267.45845945685329</v>
      </c>
      <c r="E81" s="59">
        <f>$D$6*($D$7*SIN( ($B81*2*PI()/$D$2) + (2*PI()/3) )+$D$5)</f>
        <v>-26.581341815452035</v>
      </c>
      <c r="F81" s="19">
        <f t="shared" si="13"/>
        <v>3</v>
      </c>
      <c r="H81" s="11">
        <f>IF( OR( $F81=7,$F81=8,$F81=1,$F81=2 ), 0,   IF( OR( $F81=3,$F81=4,$F81=11,$F81=12 ), -1, 1) ) * $H$7 * IF( OR( $F81=5,$F81=6,$F81=11,$F81=12 ), $C81, $E81 ) * $I$3</f>
        <v>8.1569713069471569E-2</v>
      </c>
      <c r="I81" s="11">
        <f>IF( OR( $F81=5,$F81=6,$F81=11,$F81=12 ), 0, IF( OR( $F81=3,$F81=4,$F81=7,$F81=8 ), -1, 1 ) ) * $H$7 * IF( OR( $F81=3,$F81=4,$F81=9,$F81=10 ), D81, C81 ) * $I$3</f>
        <v>0.82074524105537194</v>
      </c>
      <c r="J81" s="11">
        <f>IF( OR( $F81=3,$F81=4,$F81=9,$F81=10 ), 0, IF( OR( $F81=7,$F81=8,$F81=11,$F81=12 ), -1, 1 ) ) * $H$7 * IF( OR( $F81=5,$F81=6,$F81=11,$F81=12 ), D81, E81 ) * $I$3</f>
        <v>0</v>
      </c>
      <c r="K81" s="11">
        <f>$I$3 + IF( OR( $F81=3,$F81=4,$F81=7,$F81=8,$F81=11,$F81=12 ), -1, 1 ) * $H$7 * IF( OR( $F81=3, $F81=4, $F81=9, $F81=10 ), C81, IF( OR( $F81=5, $F81=6, $F81=11, $F81=12 ), E81, D81 ) ) * $I$3</f>
        <v>9.7685045875156251E-2</v>
      </c>
      <c r="L81" s="12">
        <f t="shared" si="12"/>
        <v>0.99999999999999978</v>
      </c>
      <c r="N81" s="48">
        <f t="shared" si="14"/>
        <v>2</v>
      </c>
      <c r="O81" s="49">
        <f t="shared" si="15"/>
        <v>0</v>
      </c>
      <c r="P81" s="48">
        <f t="shared" si="16"/>
        <v>0</v>
      </c>
      <c r="Q81" s="49">
        <f t="shared" si="17"/>
        <v>1</v>
      </c>
      <c r="R81" s="48">
        <f t="shared" si="18"/>
        <v>0</v>
      </c>
      <c r="S81" s="49">
        <f t="shared" si="19"/>
        <v>1</v>
      </c>
      <c r="T81" s="54" t="str">
        <f t="shared" si="20"/>
        <v>R</v>
      </c>
      <c r="U81" s="55" t="str">
        <f t="shared" si="21"/>
        <v>H</v>
      </c>
    </row>
    <row r="82" spans="2:21" x14ac:dyDescent="0.25">
      <c r="B82" s="7">
        <v>70</v>
      </c>
      <c r="C82" s="4">
        <f>$D$6*($D$7*SIN($B82*2*PI()/$D$2)+$D$5)</f>
        <v>296.27587417606861</v>
      </c>
      <c r="D82" s="59">
        <f>$D$6*($D$7*SIN( ($B82*2*PI()/$D$2) - (2*PI()/3) )+$D$5)</f>
        <v>-264.39392526027757</v>
      </c>
      <c r="E82" s="59">
        <f>$D$6*($D$7*SIN( ($B82*2*PI()/$D$2) + (2*PI()/3) )+$D$5)</f>
        <v>-31.88194891579089</v>
      </c>
      <c r="F82" s="19">
        <f t="shared" si="13"/>
        <v>3</v>
      </c>
      <c r="H82" s="11">
        <f>IF( OR( $F82=7,$F82=8,$F82=1,$F82=2 ), 0,   IF( OR( $F82=3,$F82=4,$F82=11,$F82=12 ), -1, 1) ) * $H$7 * IF( OR( $F82=5,$F82=6,$F82=11,$F82=12 ), $C82, $E82 ) * $I$3</f>
        <v>9.7835596231822058E-2</v>
      </c>
      <c r="I82" s="11">
        <f>IF( OR( $F82=5,$F82=6,$F82=11,$F82=12 ), 0, IF( OR( $F82=3,$F82=4,$F82=7,$F82=8 ), -1, 1 ) ) * $H$7 * IF( OR( $F82=3,$F82=4,$F82=9,$F82=10 ), D82, C82 ) * $I$3</f>
        <v>0.8113411569108705</v>
      </c>
      <c r="J82" s="11">
        <f>IF( OR( $F82=3,$F82=4,$F82=9,$F82=10 ), 0, IF( OR( $F82=7,$F82=8,$F82=11,$F82=12 ), -1, 1 ) ) * $H$7 * IF( OR( $F82=5,$F82=6,$F82=11,$F82=12 ), D82, E82 ) * $I$3</f>
        <v>0</v>
      </c>
      <c r="K82" s="11">
        <f>$I$3 + IF( OR( $F82=3,$F82=4,$F82=7,$F82=8,$F82=11,$F82=12 ), -1, 1 ) * $H$7 * IF( OR( $F82=3, $F82=4, $F82=9, $F82=10 ), C82, IF( OR( $F82=5, $F82=6, $F82=11, $F82=12 ), E82, D82 ) ) * $I$3</f>
        <v>9.0823246857306916E-2</v>
      </c>
      <c r="L82" s="12">
        <f t="shared" si="12"/>
        <v>0.99999999999999944</v>
      </c>
      <c r="N82" s="48">
        <f t="shared" si="14"/>
        <v>2</v>
      </c>
      <c r="O82" s="49">
        <f t="shared" si="15"/>
        <v>0</v>
      </c>
      <c r="P82" s="48">
        <f t="shared" si="16"/>
        <v>0</v>
      </c>
      <c r="Q82" s="49">
        <f t="shared" si="17"/>
        <v>1</v>
      </c>
      <c r="R82" s="48">
        <f t="shared" si="18"/>
        <v>0</v>
      </c>
      <c r="S82" s="49">
        <f t="shared" si="19"/>
        <v>1</v>
      </c>
      <c r="T82" s="54" t="str">
        <f t="shared" si="20"/>
        <v>R</v>
      </c>
      <c r="U82" s="55" t="str">
        <f t="shared" si="21"/>
        <v>H</v>
      </c>
    </row>
    <row r="83" spans="2:21" x14ac:dyDescent="0.25">
      <c r="B83" s="7">
        <v>71</v>
      </c>
      <c r="C83" s="4">
        <f>$D$6*($D$7*SIN($B83*2*PI()/$D$2)+$D$5)</f>
        <v>298.43262686410463</v>
      </c>
      <c r="D83" s="59">
        <f>$D$6*($D$7*SIN( ($B83*2*PI()/$D$2) - (2*PI()/3) )+$D$5)</f>
        <v>-261.2586064166328</v>
      </c>
      <c r="E83" s="59">
        <f>$D$6*($D$7*SIN( ($B83*2*PI()/$D$2) + (2*PI()/3) )+$D$5)</f>
        <v>-37.174020447471804</v>
      </c>
      <c r="F83" s="19">
        <f t="shared" si="13"/>
        <v>3</v>
      </c>
      <c r="H83" s="11">
        <f>IF( OR( $F83=7,$F83=8,$F83=1,$F83=2 ), 0,   IF( OR( $F83=3,$F83=4,$F83=11,$F83=12 ), -1, 1) ) * $H$7 * IF( OR( $F83=5,$F83=6,$F83=11,$F83=12 ), $C83, $E83 ) * $I$3</f>
        <v>0.11407528643931168</v>
      </c>
      <c r="I83" s="11">
        <f>IF( OR( $F83=5,$F83=6,$F83=11,$F83=12 ), 0, IF( OR( $F83=3,$F83=4,$F83=7,$F83=8 ), -1, 1 ) ) * $H$7 * IF( OR( $F83=3,$F83=4,$F83=9,$F83=10 ), D83, C83 ) * $I$3</f>
        <v>0.80171985711972371</v>
      </c>
      <c r="J83" s="11">
        <f>IF( OR( $F83=3,$F83=4,$F83=9,$F83=10 ), 0, IF( OR( $F83=7,$F83=8,$F83=11,$F83=12 ), -1, 1 ) ) * $H$7 * IF( OR( $F83=5,$F83=6,$F83=11,$F83=12 ), D83, E83 ) * $I$3</f>
        <v>0</v>
      </c>
      <c r="K83" s="11">
        <f>$I$3 + IF( OR( $F83=3,$F83=4,$F83=7,$F83=8,$F83=11,$F83=12 ), -1, 1 ) * $H$7 * IF( OR( $F83=3, $F83=4, $F83=9, $F83=10 ), C83, IF( OR( $F83=5, $F83=6, $F83=11, $F83=12 ), E83, D83 ) ) * $I$3</f>
        <v>8.4204856440964537E-2</v>
      </c>
      <c r="L83" s="12">
        <f t="shared" si="12"/>
        <v>0.99999999999999989</v>
      </c>
      <c r="N83" s="48">
        <f t="shared" si="14"/>
        <v>2</v>
      </c>
      <c r="O83" s="49">
        <f t="shared" si="15"/>
        <v>0</v>
      </c>
      <c r="P83" s="48">
        <f t="shared" si="16"/>
        <v>0</v>
      </c>
      <c r="Q83" s="49">
        <f t="shared" si="17"/>
        <v>1</v>
      </c>
      <c r="R83" s="48">
        <f t="shared" si="18"/>
        <v>0</v>
      </c>
      <c r="S83" s="49">
        <f t="shared" si="19"/>
        <v>1</v>
      </c>
      <c r="T83" s="54" t="str">
        <f t="shared" si="20"/>
        <v>R</v>
      </c>
      <c r="U83" s="55" t="str">
        <f t="shared" si="21"/>
        <v>H</v>
      </c>
    </row>
    <row r="84" spans="2:21" x14ac:dyDescent="0.25">
      <c r="B84" s="7">
        <v>72</v>
      </c>
      <c r="C84" s="4">
        <f>$D$6*($D$7*SIN($B84*2*PI()/$D$2)+$D$5)</f>
        <v>300.50948192156659</v>
      </c>
      <c r="D84" s="59">
        <f>$D$6*($D$7*SIN( ($B84*2*PI()/$D$2) - (2*PI()/3) )+$D$5)</f>
        <v>-258.05334232658822</v>
      </c>
      <c r="E84" s="59">
        <f>$D$6*($D$7*SIN( ($B84*2*PI()/$D$2) + (2*PI()/3) )+$D$5)</f>
        <v>-42.456139594978254</v>
      </c>
      <c r="F84" s="19">
        <f t="shared" si="13"/>
        <v>3</v>
      </c>
      <c r="H84" s="11">
        <f>IF( OR( $F84=7,$F84=8,$F84=1,$F84=2 ), 0,   IF( OR( $F84=3,$F84=4,$F84=11,$F84=12 ), -1, 1) ) * $H$7 * IF( OR( $F84=5,$F84=6,$F84=11,$F84=12 ), $C84, $E84 ) * $I$3</f>
        <v>0.13028443593418024</v>
      </c>
      <c r="I84" s="11">
        <f>IF( OR( $F84=5,$F84=6,$F84=11,$F84=12 ), 0, IF( OR( $F84=3,$F84=4,$F84=7,$F84=8 ), -1, 1 ) ) * $H$7 * IF( OR( $F84=3,$F84=4,$F84=9,$F84=10 ), D84, C84 ) * $I$3</f>
        <v>0.79188391753653709</v>
      </c>
      <c r="J84" s="11">
        <f>IF( OR( $F84=3,$F84=4,$F84=9,$F84=10 ), 0, IF( OR( $F84=7,$F84=8,$F84=11,$F84=12 ), -1, 1 ) ) * $H$7 * IF( OR( $F84=5,$F84=6,$F84=11,$F84=12 ), D84, E84 ) * $I$3</f>
        <v>0</v>
      </c>
      <c r="K84" s="11">
        <f>$I$3 + IF( OR( $F84=3,$F84=4,$F84=7,$F84=8,$F84=11,$F84=12 ), -1, 1 ) * $H$7 * IF( OR( $F84=3, $F84=4, $F84=9, $F84=10 ), C84, IF( OR( $F84=5, $F84=6, $F84=11, $F84=12 ), E84, D84 ) ) * $I$3</f>
        <v>7.7831646529282317E-2</v>
      </c>
      <c r="L84" s="12">
        <f t="shared" si="12"/>
        <v>0.99999999999999967</v>
      </c>
      <c r="N84" s="48">
        <f t="shared" si="14"/>
        <v>2</v>
      </c>
      <c r="O84" s="49">
        <f t="shared" si="15"/>
        <v>0</v>
      </c>
      <c r="P84" s="48">
        <f t="shared" si="16"/>
        <v>0</v>
      </c>
      <c r="Q84" s="49">
        <f t="shared" si="17"/>
        <v>1</v>
      </c>
      <c r="R84" s="48">
        <f t="shared" si="18"/>
        <v>0</v>
      </c>
      <c r="S84" s="49">
        <f t="shared" si="19"/>
        <v>1</v>
      </c>
      <c r="T84" s="54" t="str">
        <f t="shared" si="20"/>
        <v>R</v>
      </c>
      <c r="U84" s="55" t="str">
        <f t="shared" si="21"/>
        <v>H</v>
      </c>
    </row>
    <row r="85" spans="2:21" x14ac:dyDescent="0.25">
      <c r="B85" s="7">
        <v>73</v>
      </c>
      <c r="C85" s="4">
        <f>$D$6*($D$7*SIN($B85*2*PI()/$D$2)+$D$5)</f>
        <v>302.50588332413554</v>
      </c>
      <c r="D85" s="59">
        <f>$D$6*($D$7*SIN( ($B85*2*PI()/$D$2) - (2*PI()/3) )+$D$5)</f>
        <v>-254.7789911168469</v>
      </c>
      <c r="E85" s="59">
        <f>$D$6*($D$7*SIN( ($B85*2*PI()/$D$2) + (2*PI()/3) )+$D$5)</f>
        <v>-47.726892207288465</v>
      </c>
      <c r="F85" s="19">
        <f t="shared" si="13"/>
        <v>3</v>
      </c>
      <c r="H85" s="11">
        <f>IF( OR( $F85=7,$F85=8,$F85=1,$F85=2 ), 0,   IF( OR( $F85=3,$F85=4,$F85=11,$F85=12 ), -1, 1) ) * $H$7 * IF( OR( $F85=5,$F85=6,$F85=11,$F85=12 ), $C85, $E85 ) * $I$3</f>
        <v>0.14645870513515738</v>
      </c>
      <c r="I85" s="11">
        <f>IF( OR( $F85=5,$F85=6,$F85=11,$F85=12 ), 0, IF( OR( $F85=3,$F85=4,$F85=7,$F85=8 ), -1, 1 ) ) * $H$7 * IF( OR( $F85=3,$F85=4,$F85=9,$F85=10 ), D85, C85 ) * $I$3</f>
        <v>0.78183597148017903</v>
      </c>
      <c r="J85" s="11">
        <f>IF( OR( $F85=3,$F85=4,$F85=9,$F85=10 ), 0, IF( OR( $F85=7,$F85=8,$F85=11,$F85=12 ), -1, 1 ) ) * $H$7 * IF( OR( $F85=5,$F85=6,$F85=11,$F85=12 ), D85, E85 ) * $I$3</f>
        <v>0</v>
      </c>
      <c r="K85" s="11">
        <f>$I$3 + IF( OR( $F85=3,$F85=4,$F85=7,$F85=8,$F85=11,$F85=12 ), -1, 1 ) * $H$7 * IF( OR( $F85=3, $F85=4, $F85=9, $F85=10 ), C85, IF( OR( $F85=5, $F85=6, $F85=11, $F85=12 ), E85, D85 ) ) * $I$3</f>
        <v>7.1705323384663067E-2</v>
      </c>
      <c r="L85" s="12">
        <f t="shared" si="12"/>
        <v>0.99999999999999944</v>
      </c>
      <c r="N85" s="48">
        <f t="shared" si="14"/>
        <v>2</v>
      </c>
      <c r="O85" s="49">
        <f t="shared" si="15"/>
        <v>0</v>
      </c>
      <c r="P85" s="48">
        <f t="shared" si="16"/>
        <v>0</v>
      </c>
      <c r="Q85" s="49">
        <f t="shared" si="17"/>
        <v>1</v>
      </c>
      <c r="R85" s="48">
        <f t="shared" si="18"/>
        <v>0</v>
      </c>
      <c r="S85" s="49">
        <f t="shared" si="19"/>
        <v>1</v>
      </c>
      <c r="T85" s="54" t="str">
        <f t="shared" si="20"/>
        <v>R</v>
      </c>
      <c r="U85" s="55" t="str">
        <f t="shared" si="21"/>
        <v>H</v>
      </c>
    </row>
    <row r="86" spans="2:21" x14ac:dyDescent="0.25">
      <c r="B86" s="7">
        <v>74</v>
      </c>
      <c r="C86" s="4">
        <f>$D$6*($D$7*SIN($B86*2*PI()/$D$2)+$D$5)</f>
        <v>304.42129658688123</v>
      </c>
      <c r="D86" s="59">
        <f>$D$6*($D$7*SIN( ($B86*2*PI()/$D$2) - (2*PI()/3) )+$D$5)</f>
        <v>-251.4364294104042</v>
      </c>
      <c r="E86" s="59">
        <f>$D$6*($D$7*SIN( ($B86*2*PI()/$D$2) + (2*PI()/3) )+$D$5)</f>
        <v>-52.984867176476982</v>
      </c>
      <c r="F86" s="19">
        <f t="shared" si="13"/>
        <v>3</v>
      </c>
      <c r="H86" s="11">
        <f>IF( OR( $F86=7,$F86=8,$F86=1,$F86=2 ), 0,   IF( OR( $F86=3,$F86=4,$F86=11,$F86=12 ), -1, 1) ) * $H$7 * IF( OR( $F86=5,$F86=6,$F86=11,$F86=12 ), $C86, $E86 ) * $I$3</f>
        <v>0.16259376379927085</v>
      </c>
      <c r="I86" s="11">
        <f>IF( OR( $F86=5,$F86=6,$F86=11,$F86=12 ), 0, IF( OR( $F86=3,$F86=4,$F86=7,$F86=8 ), -1, 1 ) ) * $H$7 * IF( OR( $F86=3,$F86=4,$F86=9,$F86=10 ), D86, C86 ) * $I$3</f>
        <v>0.77157870902877645</v>
      </c>
      <c r="J86" s="11">
        <f>IF( OR( $F86=3,$F86=4,$F86=9,$F86=10 ), 0, IF( OR( $F86=7,$F86=8,$F86=11,$F86=12 ), -1, 1 ) ) * $H$7 * IF( OR( $F86=5,$F86=6,$F86=11,$F86=12 ), D86, E86 ) * $I$3</f>
        <v>0</v>
      </c>
      <c r="K86" s="11">
        <f>$I$3 + IF( OR( $F86=3,$F86=4,$F86=7,$F86=8,$F86=11,$F86=12 ), -1, 1 ) * $H$7 * IF( OR( $F86=3, $F86=4, $F86=9, $F86=10 ), C86, IF( OR( $F86=5, $F86=6, $F86=11, $F86=12 ), E86, D86 ) ) * $I$3</f>
        <v>6.5827527171952616E-2</v>
      </c>
      <c r="L86" s="12">
        <f t="shared" si="12"/>
        <v>0.99999999999999989</v>
      </c>
      <c r="N86" s="48">
        <f t="shared" si="14"/>
        <v>2</v>
      </c>
      <c r="O86" s="49">
        <f t="shared" si="15"/>
        <v>0</v>
      </c>
      <c r="P86" s="48">
        <f t="shared" si="16"/>
        <v>0</v>
      </c>
      <c r="Q86" s="49">
        <f t="shared" si="17"/>
        <v>1</v>
      </c>
      <c r="R86" s="48">
        <f t="shared" si="18"/>
        <v>0</v>
      </c>
      <c r="S86" s="49">
        <f t="shared" si="19"/>
        <v>1</v>
      </c>
      <c r="T86" s="54" t="str">
        <f t="shared" si="20"/>
        <v>R</v>
      </c>
      <c r="U86" s="55" t="str">
        <f t="shared" si="21"/>
        <v>H</v>
      </c>
    </row>
    <row r="87" spans="2:21" x14ac:dyDescent="0.25">
      <c r="B87" s="7">
        <v>75</v>
      </c>
      <c r="C87" s="4">
        <f>$D$6*($D$7*SIN($B87*2*PI()/$D$2)+$D$5)</f>
        <v>306.25520890735686</v>
      </c>
      <c r="D87" s="59">
        <f>$D$6*($D$7*SIN( ($B87*2*PI()/$D$2) - (2*PI()/3) )+$D$5)</f>
        <v>-248.02655209185514</v>
      </c>
      <c r="E87" s="59">
        <f>$D$6*($D$7*SIN( ($B87*2*PI()/$D$2) + (2*PI()/3) )+$D$5)</f>
        <v>-58.228656815501544</v>
      </c>
      <c r="F87" s="19">
        <f t="shared" si="13"/>
        <v>3</v>
      </c>
      <c r="H87" s="11">
        <f>IF( OR( $F87=7,$F87=8,$F87=1,$F87=2 ), 0,   IF( OR( $F87=3,$F87=4,$F87=11,$F87=12 ), -1, 1) ) * $H$7 * IF( OR( $F87=5,$F87=6,$F87=11,$F87=12 ), $C87, $E87 ) * $I$3</f>
        <v>0.17868529218115467</v>
      </c>
      <c r="I87" s="11">
        <f>IF( OR( $F87=5,$F87=6,$F87=11,$F87=12 ), 0, IF( OR( $F87=3,$F87=4,$F87=7,$F87=8 ), -1, 1 ) ) * $H$7 * IF( OR( $F87=3,$F87=4,$F87=9,$F87=10 ), D87, C87 ) * $I$3</f>
        <v>0.76111487629951746</v>
      </c>
      <c r="J87" s="11">
        <f>IF( OR( $F87=3,$F87=4,$F87=9,$F87=10 ), 0, IF( OR( $F87=7,$F87=8,$F87=11,$F87=12 ), -1, 1 ) ) * $H$7 * IF( OR( $F87=5,$F87=6,$F87=11,$F87=12 ), D87, E87 ) * $I$3</f>
        <v>0</v>
      </c>
      <c r="K87" s="11">
        <f>$I$3 + IF( OR( $F87=3,$F87=4,$F87=7,$F87=8,$F87=11,$F87=12 ), -1, 1 ) * $H$7 * IF( OR( $F87=3, $F87=4, $F87=9, $F87=10 ), C87, IF( OR( $F87=5, $F87=6, $F87=11, $F87=12 ), E87, D87 ) ) * $I$3</f>
        <v>6.0199831519327285E-2</v>
      </c>
      <c r="L87" s="12">
        <f t="shared" si="12"/>
        <v>0.99999999999999944</v>
      </c>
      <c r="N87" s="48">
        <f t="shared" si="14"/>
        <v>2</v>
      </c>
      <c r="O87" s="49">
        <f t="shared" si="15"/>
        <v>0</v>
      </c>
      <c r="P87" s="48">
        <f t="shared" si="16"/>
        <v>0</v>
      </c>
      <c r="Q87" s="49">
        <f t="shared" si="17"/>
        <v>1</v>
      </c>
      <c r="R87" s="48">
        <f t="shared" si="18"/>
        <v>0</v>
      </c>
      <c r="S87" s="49">
        <f t="shared" si="19"/>
        <v>1</v>
      </c>
      <c r="T87" s="54" t="str">
        <f t="shared" si="20"/>
        <v>R</v>
      </c>
      <c r="U87" s="55" t="str">
        <f t="shared" si="21"/>
        <v>H</v>
      </c>
    </row>
    <row r="88" spans="2:21" x14ac:dyDescent="0.25">
      <c r="B88" s="7">
        <v>76</v>
      </c>
      <c r="C88" s="4">
        <f>$D$6*($D$7*SIN($B88*2*PI()/$D$2)+$D$5)</f>
        <v>308.00712930288859</v>
      </c>
      <c r="D88" s="59">
        <f>$D$6*($D$7*SIN( ($B88*2*PI()/$D$2) - (2*PI()/3) )+$D$5)</f>
        <v>-244.55027206781168</v>
      </c>
      <c r="E88" s="59">
        <f>$D$6*($D$7*SIN( ($B88*2*PI()/$D$2) + (2*PI()/3) )+$D$5)</f>
        <v>-63.456857235076782</v>
      </c>
      <c r="F88" s="19">
        <f t="shared" si="13"/>
        <v>3</v>
      </c>
      <c r="H88" s="11">
        <f>IF( OR( $F88=7,$F88=8,$F88=1,$F88=2 ), 0,   IF( OR( $F88=3,$F88=4,$F88=11,$F88=12 ), -1, 1) ) * $H$7 * IF( OR( $F88=5,$F88=6,$F88=11,$F88=12 ), $C88, $E88 ) * $I$3</f>
        <v>0.19472898218955506</v>
      </c>
      <c r="I88" s="11">
        <f>IF( OR( $F88=5,$F88=6,$F88=11,$F88=12 ), 0, IF( OR( $F88=3,$F88=4,$F88=7,$F88=8 ), -1, 1 ) ) * $H$7 * IF( OR( $F88=3,$F88=4,$F88=9,$F88=10 ), D88, C88 ) * $I$3</f>
        <v>0.75044727471344841</v>
      </c>
      <c r="J88" s="11">
        <f>IF( OR( $F88=3,$F88=4,$F88=9,$F88=10 ), 0, IF( OR( $F88=7,$F88=8,$F88=11,$F88=12 ), -1, 1 ) ) * $H$7 * IF( OR( $F88=5,$F88=6,$F88=11,$F88=12 ), D88, E88 ) * $I$3</f>
        <v>0</v>
      </c>
      <c r="K88" s="11">
        <f>$I$3 + IF( OR( $F88=3,$F88=4,$F88=7,$F88=8,$F88=11,$F88=12 ), -1, 1 ) * $H$7 * IF( OR( $F88=3, $F88=4, $F88=9, $F88=10 ), C88, IF( OR( $F88=5, $F88=6, $F88=11, $F88=12 ), E88, D88 ) ) * $I$3</f>
        <v>5.4823743096996114E-2</v>
      </c>
      <c r="L88" s="12">
        <f t="shared" si="12"/>
        <v>0.99999999999999956</v>
      </c>
      <c r="N88" s="48">
        <f t="shared" si="14"/>
        <v>2</v>
      </c>
      <c r="O88" s="49">
        <f t="shared" si="15"/>
        <v>0</v>
      </c>
      <c r="P88" s="48">
        <f t="shared" si="16"/>
        <v>0</v>
      </c>
      <c r="Q88" s="49">
        <f t="shared" si="17"/>
        <v>1</v>
      </c>
      <c r="R88" s="48">
        <f t="shared" si="18"/>
        <v>0</v>
      </c>
      <c r="S88" s="49">
        <f t="shared" si="19"/>
        <v>1</v>
      </c>
      <c r="T88" s="54" t="str">
        <f t="shared" si="20"/>
        <v>R</v>
      </c>
      <c r="U88" s="55" t="str">
        <f t="shared" si="21"/>
        <v>H</v>
      </c>
    </row>
    <row r="89" spans="2:21" x14ac:dyDescent="0.25">
      <c r="B89" s="7">
        <v>77</v>
      </c>
      <c r="C89" s="4">
        <f>$D$6*($D$7*SIN($B89*2*PI()/$D$2)+$D$5)</f>
        <v>309.67658874202368</v>
      </c>
      <c r="D89" s="59">
        <f>$D$6*($D$7*SIN( ($B89*2*PI()/$D$2) - (2*PI()/3) )+$D$5)</f>
        <v>-241.00852002249576</v>
      </c>
      <c r="E89" s="59">
        <f>$D$6*($D$7*SIN( ($B89*2*PI()/$D$2) + (2*PI()/3) )+$D$5)</f>
        <v>-68.668068719527767</v>
      </c>
      <c r="F89" s="19">
        <f t="shared" si="13"/>
        <v>3</v>
      </c>
      <c r="H89" s="11">
        <f>IF( OR( $F89=7,$F89=8,$F89=1,$F89=2 ), 0,   IF( OR( $F89=3,$F89=4,$F89=11,$F89=12 ), -1, 1) ) * $H$7 * IF( OR( $F89=5,$F89=6,$F89=11,$F89=12 ), $C89, $E89 ) * $I$3</f>
        <v>0.21072053854070583</v>
      </c>
      <c r="I89" s="11">
        <f>IF( OR( $F89=5,$F89=6,$F89=11,$F89=12 ), 0, IF( OR( $F89=3,$F89=4,$F89=7,$F89=8 ), -1, 1 ) ) * $H$7 * IF( OR( $F89=3,$F89=4,$F89=9,$F89=10 ), D89, C89 ) * $I$3</f>
        <v>0.73957876024546576</v>
      </c>
      <c r="J89" s="11">
        <f>IF( OR( $F89=3,$F89=4,$F89=9,$F89=10 ), 0, IF( OR( $F89=7,$F89=8,$F89=11,$F89=12 ), -1, 1 ) ) * $H$7 * IF( OR( $F89=5,$F89=6,$F89=11,$F89=12 ), D89, E89 ) * $I$3</f>
        <v>0</v>
      </c>
      <c r="K89" s="11">
        <f>$I$3 + IF( OR( $F89=3,$F89=4,$F89=7,$F89=8,$F89=11,$F89=12 ), -1, 1 ) * $H$7 * IF( OR( $F89=3, $F89=4, $F89=9, $F89=10 ), C89, IF( OR( $F89=5, $F89=6, $F89=11, $F89=12 ), E89, D89 ) ) * $I$3</f>
        <v>4.9700701213827969E-2</v>
      </c>
      <c r="L89" s="12">
        <f t="shared" si="12"/>
        <v>0.99999999999999956</v>
      </c>
      <c r="N89" s="48">
        <f t="shared" si="14"/>
        <v>2</v>
      </c>
      <c r="O89" s="49">
        <f t="shared" si="15"/>
        <v>0</v>
      </c>
      <c r="P89" s="48">
        <f t="shared" si="16"/>
        <v>0</v>
      </c>
      <c r="Q89" s="49">
        <f t="shared" si="17"/>
        <v>1</v>
      </c>
      <c r="R89" s="48">
        <f t="shared" si="18"/>
        <v>0</v>
      </c>
      <c r="S89" s="49">
        <f t="shared" si="19"/>
        <v>1</v>
      </c>
      <c r="T89" s="54" t="str">
        <f t="shared" si="20"/>
        <v>R</v>
      </c>
      <c r="U89" s="55" t="str">
        <f t="shared" si="21"/>
        <v>H</v>
      </c>
    </row>
    <row r="90" spans="2:21" x14ac:dyDescent="0.25">
      <c r="B90" s="7">
        <v>78</v>
      </c>
      <c r="C90" s="4">
        <f>$D$6*($D$7*SIN($B90*2*PI()/$D$2)+$D$5)</f>
        <v>311.26314027010113</v>
      </c>
      <c r="D90" s="59">
        <f>$D$6*($D$7*SIN( ($B90*2*PI()/$D$2) - (2*PI()/3) )+$D$5)</f>
        <v>-237.40224416857259</v>
      </c>
      <c r="E90" s="59">
        <f>$D$6*($D$7*SIN( ($B90*2*PI()/$D$2) + (2*PI()/3) )+$D$5)</f>
        <v>-73.860896101528311</v>
      </c>
      <c r="F90" s="19">
        <f t="shared" si="13"/>
        <v>3</v>
      </c>
      <c r="H90" s="11">
        <f>IF( OR( $F90=7,$F90=8,$F90=1,$F90=2 ), 0,   IF( OR( $F90=3,$F90=4,$F90=11,$F90=12 ), -1, 1) ) * $H$7 * IF( OR( $F90=5,$F90=6,$F90=11,$F90=12 ), $C90, $E90 ) * $I$3</f>
        <v>0.22665567990828153</v>
      </c>
      <c r="I90" s="11">
        <f>IF( OR( $F90=5,$F90=6,$F90=11,$F90=12 ), 0, IF( OR( $F90=3,$F90=4,$F90=7,$F90=8 ), -1, 1 ) ) * $H$7 * IF( OR( $F90=3,$F90=4,$F90=9,$F90=10 ), D90, C90 ) * $I$3</f>
        <v>0.72851224265970271</v>
      </c>
      <c r="J90" s="11">
        <f>IF( OR( $F90=3,$F90=4,$F90=9,$F90=10 ), 0, IF( OR( $F90=7,$F90=8,$F90=11,$F90=12 ), -1, 1 ) ) * $H$7 * IF( OR( $F90=5,$F90=6,$F90=11,$F90=12 ), D90, E90 ) * $I$3</f>
        <v>0</v>
      </c>
      <c r="K90" s="11">
        <f>$I$3 + IF( OR( $F90=3,$F90=4,$F90=7,$F90=8,$F90=11,$F90=12 ), -1, 1 ) * $H$7 * IF( OR( $F90=3, $F90=4, $F90=9, $F90=10 ), C90, IF( OR( $F90=5, $F90=6, $F90=11, $F90=12 ), E90, D90 ) ) * $I$3</f>
        <v>4.4832077432015005E-2</v>
      </c>
      <c r="L90" s="12">
        <f t="shared" si="12"/>
        <v>0.99999999999999922</v>
      </c>
      <c r="N90" s="48">
        <f t="shared" si="14"/>
        <v>2</v>
      </c>
      <c r="O90" s="49">
        <f t="shared" si="15"/>
        <v>0</v>
      </c>
      <c r="P90" s="48">
        <f t="shared" si="16"/>
        <v>0</v>
      </c>
      <c r="Q90" s="49">
        <f t="shared" si="17"/>
        <v>1</v>
      </c>
      <c r="R90" s="48">
        <f t="shared" si="18"/>
        <v>0</v>
      </c>
      <c r="S90" s="49">
        <f t="shared" si="19"/>
        <v>1</v>
      </c>
      <c r="T90" s="54" t="str">
        <f t="shared" si="20"/>
        <v>R</v>
      </c>
      <c r="U90" s="55" t="str">
        <f t="shared" si="21"/>
        <v>H</v>
      </c>
    </row>
    <row r="91" spans="2:21" x14ac:dyDescent="0.25">
      <c r="B91" s="7">
        <v>79</v>
      </c>
      <c r="C91" s="4">
        <f>$D$6*($D$7*SIN($B91*2*PI()/$D$2)+$D$5)</f>
        <v>312.76635912891277</v>
      </c>
      <c r="D91" s="59">
        <f>$D$6*($D$7*SIN( ($B91*2*PI()/$D$2) - (2*PI()/3) )+$D$5)</f>
        <v>-233.73240999329116</v>
      </c>
      <c r="E91" s="59">
        <f>$D$6*($D$7*SIN( ($B91*2*PI()/$D$2) + (2*PI()/3) )+$D$5)</f>
        <v>-79.033949135621555</v>
      </c>
      <c r="F91" s="19">
        <f t="shared" si="13"/>
        <v>3</v>
      </c>
      <c r="H91" s="11">
        <f>IF( OR( $F91=7,$F91=8,$F91=1,$F91=2 ), 0,   IF( OR( $F91=3,$F91=4,$F91=11,$F91=12 ), -1, 1) ) * $H$7 * IF( OR( $F91=5,$F91=6,$F91=11,$F91=12 ), $C91, $E91 ) * $I$3</f>
        <v>0.24253014006961368</v>
      </c>
      <c r="I91" s="11">
        <f>IF( OR( $F91=5,$F91=6,$F91=11,$F91=12 ), 0, IF( OR( $F91=3,$F91=4,$F91=7,$F91=8 ), -1, 1 ) ) * $H$7 * IF( OR( $F91=3,$F91=4,$F91=9,$F91=10 ), D91, C91 ) * $I$3</f>
        <v>0.71725068473051523</v>
      </c>
      <c r="J91" s="11">
        <f>IF( OR( $F91=3,$F91=4,$F91=9,$F91=10 ), 0, IF( OR( $F91=7,$F91=8,$F91=11,$F91=12 ), -1, 1 ) ) * $H$7 * IF( OR( $F91=5,$F91=6,$F91=11,$F91=12 ), D91, E91 ) * $I$3</f>
        <v>0</v>
      </c>
      <c r="K91" s="11">
        <f>$I$3 + IF( OR( $F91=3,$F91=4,$F91=7,$F91=8,$F91=11,$F91=12 ), -1, 1 ) * $H$7 * IF( OR( $F91=3, $F91=4, $F91=9, $F91=10 ), C91, IF( OR( $F91=5, $F91=6, $F91=11, $F91=12 ), E91, D91 ) ) * $I$3</f>
        <v>4.0219175199870949E-2</v>
      </c>
      <c r="L91" s="12">
        <f t="shared" si="12"/>
        <v>0.99999999999999989</v>
      </c>
      <c r="N91" s="48">
        <f t="shared" si="14"/>
        <v>2</v>
      </c>
      <c r="O91" s="49">
        <f t="shared" si="15"/>
        <v>0</v>
      </c>
      <c r="P91" s="48">
        <f t="shared" si="16"/>
        <v>0</v>
      </c>
      <c r="Q91" s="49">
        <f t="shared" si="17"/>
        <v>1</v>
      </c>
      <c r="R91" s="48">
        <f t="shared" si="18"/>
        <v>0</v>
      </c>
      <c r="S91" s="49">
        <f t="shared" si="19"/>
        <v>1</v>
      </c>
      <c r="T91" s="54" t="str">
        <f t="shared" si="20"/>
        <v>R</v>
      </c>
      <c r="U91" s="55" t="str">
        <f t="shared" si="21"/>
        <v>H</v>
      </c>
    </row>
    <row r="92" spans="2:21" x14ac:dyDescent="0.25">
      <c r="B92" s="7">
        <v>80</v>
      </c>
      <c r="C92" s="4">
        <f>$D$6*($D$7*SIN($B92*2*PI()/$D$2)+$D$5)</f>
        <v>314.18584287042091</v>
      </c>
      <c r="D92" s="59">
        <f>$D$6*($D$7*SIN( ($B92*2*PI()/$D$2) - (2*PI()/3) )+$D$5)</f>
        <v>-229.99999999999994</v>
      </c>
      <c r="E92" s="59">
        <f>$D$6*($D$7*SIN( ($B92*2*PI()/$D$2) + (2*PI()/3) )+$D$5)</f>
        <v>-84.185842870420757</v>
      </c>
      <c r="F92" s="19">
        <f t="shared" si="13"/>
        <v>3</v>
      </c>
      <c r="H92" s="11">
        <f>IF( OR( $F92=7,$F92=8,$F92=1,$F92=2 ), 0,   IF( OR( $F92=3,$F92=4,$F92=11,$F92=12 ), -1, 1) ) * $H$7 * IF( OR( $F92=5,$F92=6,$F92=11,$F92=12 ), $C92, $E92 ) * $I$3</f>
        <v>0.25833966904785699</v>
      </c>
      <c r="I92" s="11">
        <f>IF( OR( $F92=5,$F92=6,$F92=11,$F92=12 ), 0, IF( OR( $F92=3,$F92=4,$F92=7,$F92=8 ), -1, 1 ) ) * $H$7 * IF( OR( $F92=3,$F92=4,$F92=9,$F92=10 ), D92, C92 ) * $I$3</f>
        <v>0.70579710144927499</v>
      </c>
      <c r="J92" s="11">
        <f>IF( OR( $F92=3,$F92=4,$F92=9,$F92=10 ), 0, IF( OR( $F92=7,$F92=8,$F92=11,$F92=12 ), -1, 1 ) ) * $H$7 * IF( OR( $F92=5,$F92=6,$F92=11,$F92=12 ), D92, E92 ) * $I$3</f>
        <v>0</v>
      </c>
      <c r="K92" s="11">
        <f>$I$3 + IF( OR( $F92=3,$F92=4,$F92=7,$F92=8,$F92=11,$F92=12 ), -1, 1 ) * $H$7 * IF( OR( $F92=3, $F92=4, $F92=9, $F92=10 ), C92, IF( OR( $F92=5, $F92=6, $F92=11, $F92=12 ), E92, D92 ) ) * $I$3</f>
        <v>3.5863229502867355E-2</v>
      </c>
      <c r="L92" s="12">
        <f t="shared" si="12"/>
        <v>0.99999999999999933</v>
      </c>
      <c r="N92" s="48">
        <f t="shared" si="14"/>
        <v>2</v>
      </c>
      <c r="O92" s="49">
        <f t="shared" si="15"/>
        <v>0</v>
      </c>
      <c r="P92" s="48">
        <f t="shared" si="16"/>
        <v>0</v>
      </c>
      <c r="Q92" s="49">
        <f t="shared" si="17"/>
        <v>1</v>
      </c>
      <c r="R92" s="48">
        <f t="shared" si="18"/>
        <v>0</v>
      </c>
      <c r="S92" s="49">
        <f t="shared" si="19"/>
        <v>1</v>
      </c>
      <c r="T92" s="54" t="str">
        <f t="shared" si="20"/>
        <v>R</v>
      </c>
      <c r="U92" s="55" t="str">
        <f t="shared" si="21"/>
        <v>H</v>
      </c>
    </row>
    <row r="93" spans="2:21" x14ac:dyDescent="0.25">
      <c r="B93" s="7">
        <v>81</v>
      </c>
      <c r="C93" s="4">
        <f>$D$6*($D$7*SIN($B93*2*PI()/$D$2)+$D$5)</f>
        <v>315.52121146450355</v>
      </c>
      <c r="D93" s="59">
        <f>$D$6*($D$7*SIN( ($B93*2*PI()/$D$2) - (2*PI()/3) )+$D$5)</f>
        <v>-226.20601344510723</v>
      </c>
      <c r="E93" s="59">
        <f>$D$6*($D$7*SIN( ($B93*2*PI()/$D$2) + (2*PI()/3) )+$D$5)</f>
        <v>-89.31519801939622</v>
      </c>
      <c r="F93" s="19">
        <f t="shared" si="13"/>
        <v>3</v>
      </c>
      <c r="H93" s="11">
        <f>IF( OR( $F93=7,$F93=8,$F93=1,$F93=2 ), 0,   IF( OR( $F93=3,$F93=4,$F93=11,$F93=12 ), -1, 1) ) * $H$7 * IF( OR( $F93=5,$F93=6,$F93=11,$F93=12 ), $C93, $E93 ) * $I$3</f>
        <v>0.27408003424981697</v>
      </c>
      <c r="I93" s="11">
        <f>IF( OR( $F93=5,$F93=6,$F93=11,$F93=12 ), 0, IF( OR( $F93=3,$F93=4,$F93=7,$F93=8 ), -1, 1 ) ) * $H$7 * IF( OR( $F93=3,$F93=4,$F93=9,$F93=10 ), D93, C93 ) * $I$3</f>
        <v>0.69415455921718461</v>
      </c>
      <c r="J93" s="11">
        <f>IF( OR( $F93=3,$F93=4,$F93=9,$F93=10 ), 0, IF( OR( $F93=7,$F93=8,$F93=11,$F93=12 ), -1, 1 ) ) * $H$7 * IF( OR( $F93=5,$F93=6,$F93=11,$F93=12 ), D93, E93 ) * $I$3</f>
        <v>0</v>
      </c>
      <c r="K93" s="11">
        <f>$I$3 + IF( OR( $F93=3,$F93=4,$F93=7,$F93=8,$F93=11,$F93=12 ), -1, 1 ) * $H$7 * IF( OR( $F93=3, $F93=4, $F93=9, $F93=10 ), C93, IF( OR( $F93=5, $F93=6, $F93=11, $F93=12 ), E93, D93 ) ) * $I$3</f>
        <v>3.1765406532998086E-2</v>
      </c>
      <c r="L93" s="12">
        <f t="shared" si="12"/>
        <v>0.99999999999999967</v>
      </c>
      <c r="N93" s="48">
        <f t="shared" si="14"/>
        <v>2</v>
      </c>
      <c r="O93" s="49">
        <f t="shared" si="15"/>
        <v>0</v>
      </c>
      <c r="P93" s="48">
        <f t="shared" si="16"/>
        <v>0</v>
      </c>
      <c r="Q93" s="49">
        <f t="shared" si="17"/>
        <v>1</v>
      </c>
      <c r="R93" s="48">
        <f t="shared" si="18"/>
        <v>0</v>
      </c>
      <c r="S93" s="49">
        <f t="shared" si="19"/>
        <v>1</v>
      </c>
      <c r="T93" s="54" t="str">
        <f t="shared" si="20"/>
        <v>R</v>
      </c>
      <c r="U93" s="55" t="str">
        <f t="shared" si="21"/>
        <v>H</v>
      </c>
    </row>
    <row r="94" spans="2:21" x14ac:dyDescent="0.25">
      <c r="B94" s="7">
        <v>82</v>
      </c>
      <c r="C94" s="4">
        <f>$D$6*($D$7*SIN($B94*2*PI()/$D$2)+$D$5)</f>
        <v>316.77210740069779</v>
      </c>
      <c r="D94" s="59">
        <f>$D$6*($D$7*SIN( ($B94*2*PI()/$D$2) - (2*PI()/3) )+$D$5)</f>
        <v>-222.35146607055557</v>
      </c>
      <c r="E94" s="59">
        <f>$D$6*($D$7*SIN( ($B94*2*PI()/$D$2) + (2*PI()/3) )+$D$5)</f>
        <v>-94.420641330142118</v>
      </c>
      <c r="F94" s="19">
        <f t="shared" si="13"/>
        <v>3</v>
      </c>
      <c r="H94" s="11">
        <f>IF( OR( $F94=7,$F94=8,$F94=1,$F94=2 ), 0,   IF( OR( $F94=3,$F94=4,$F94=11,$F94=12 ), -1, 1) ) * $H$7 * IF( OR( $F94=5,$F94=6,$F94=11,$F94=12 ), $C94, $E94 ) * $I$3</f>
        <v>0.28974702159911281</v>
      </c>
      <c r="I94" s="11">
        <f>IF( OR( $F94=5,$F94=6,$F94=11,$F94=12 ), 0, IF( OR( $F94=3,$F94=4,$F94=7,$F94=8 ), -1, 1 ) ) * $H$7 * IF( OR( $F94=3,$F94=4,$F94=9,$F94=10 ), D94, C94 ) * $I$3</f>
        <v>0.68232617502432602</v>
      </c>
      <c r="J94" s="11">
        <f>IF( OR( $F94=3,$F94=4,$F94=9,$F94=10 ), 0, IF( OR( $F94=7,$F94=8,$F94=11,$F94=12 ), -1, 1 ) ) * $H$7 * IF( OR( $F94=5,$F94=6,$F94=11,$F94=12 ), D94, E94 ) * $I$3</f>
        <v>0</v>
      </c>
      <c r="K94" s="11">
        <f>$I$3 + IF( OR( $F94=3,$F94=4,$F94=7,$F94=8,$F94=11,$F94=12 ), -1, 1 ) * $H$7 * IF( OR( $F94=3, $F94=4, $F94=9, $F94=10 ), C94, IF( OR( $F94=5, $F94=6, $F94=11, $F94=12 ), E94, D94 ) ) * $I$3</f>
        <v>2.7926803376560838E-2</v>
      </c>
      <c r="L94" s="12">
        <f t="shared" si="12"/>
        <v>0.99999999999999967</v>
      </c>
      <c r="N94" s="48">
        <f t="shared" si="14"/>
        <v>2</v>
      </c>
      <c r="O94" s="49">
        <f t="shared" si="15"/>
        <v>0</v>
      </c>
      <c r="P94" s="48">
        <f t="shared" si="16"/>
        <v>0</v>
      </c>
      <c r="Q94" s="49">
        <f t="shared" si="17"/>
        <v>1</v>
      </c>
      <c r="R94" s="48">
        <f t="shared" si="18"/>
        <v>0</v>
      </c>
      <c r="S94" s="49">
        <f t="shared" si="19"/>
        <v>1</v>
      </c>
      <c r="T94" s="54" t="str">
        <f t="shared" si="20"/>
        <v>R</v>
      </c>
      <c r="U94" s="55" t="str">
        <f t="shared" si="21"/>
        <v>H</v>
      </c>
    </row>
    <row r="95" spans="2:21" x14ac:dyDescent="0.25">
      <c r="B95" s="7">
        <v>83</v>
      </c>
      <c r="C95" s="4">
        <f>$D$6*($D$7*SIN($B95*2*PI()/$D$2)+$D$5)</f>
        <v>317.93819578391367</v>
      </c>
      <c r="D95" s="59">
        <f>$D$6*($D$7*SIN( ($B95*2*PI()/$D$2) - (2*PI()/3) )+$D$5)</f>
        <v>-218.43738983188345</v>
      </c>
      <c r="E95" s="59">
        <f>$D$6*($D$7*SIN( ($B95*2*PI()/$D$2) + (2*PI()/3) )+$D$5)</f>
        <v>-99.500805952030078</v>
      </c>
      <c r="F95" s="19">
        <f t="shared" si="13"/>
        <v>3</v>
      </c>
      <c r="H95" s="11">
        <f>IF( OR( $F95=7,$F95=8,$F95=1,$F95=2 ), 0,   IF( OR( $F95=3,$F95=4,$F95=11,$F95=12 ), -1, 1) ) * $H$7 * IF( OR( $F95=5,$F95=6,$F95=11,$F95=12 ), $C95, $E95 ) * $I$3</f>
        <v>0.30533643666438964</v>
      </c>
      <c r="I95" s="11">
        <f>IF( OR( $F95=5,$F95=6,$F95=11,$F95=12 ), 0, IF( OR( $F95=3,$F95=4,$F95=7,$F95=8 ), -1, 1 ) ) * $H$7 * IF( OR( $F95=3,$F95=4,$F95=9,$F95=10 ), D95, C95 ) * $I$3</f>
        <v>0.67031511561516832</v>
      </c>
      <c r="J95" s="11">
        <f>IF( OR( $F95=3,$F95=4,$F95=9,$F95=10 ), 0, IF( OR( $F95=7,$F95=8,$F95=11,$F95=12 ), -1, 1 ) ) * $H$7 * IF( OR( $F95=5,$F95=6,$F95=11,$F95=12 ), D95, E95 ) * $I$3</f>
        <v>0</v>
      </c>
      <c r="K95" s="11">
        <f>$I$3 + IF( OR( $F95=3,$F95=4,$F95=7,$F95=8,$F95=11,$F95=12 ), -1, 1 ) * $H$7 * IF( OR( $F95=3, $F95=4, $F95=9, $F95=10 ), C95, IF( OR( $F95=5, $F95=6, $F95=11, $F95=12 ), E95, D95 ) ) * $I$3</f>
        <v>2.4348447720441535E-2</v>
      </c>
      <c r="L95" s="12">
        <f t="shared" si="12"/>
        <v>0.99999999999999944</v>
      </c>
      <c r="N95" s="48">
        <f t="shared" si="14"/>
        <v>2</v>
      </c>
      <c r="O95" s="49">
        <f t="shared" si="15"/>
        <v>0</v>
      </c>
      <c r="P95" s="48">
        <f t="shared" si="16"/>
        <v>0</v>
      </c>
      <c r="Q95" s="49">
        <f t="shared" si="17"/>
        <v>1</v>
      </c>
      <c r="R95" s="48">
        <f t="shared" si="18"/>
        <v>0</v>
      </c>
      <c r="S95" s="49">
        <f t="shared" si="19"/>
        <v>1</v>
      </c>
      <c r="T95" s="54" t="str">
        <f t="shared" si="20"/>
        <v>R</v>
      </c>
      <c r="U95" s="55" t="str">
        <f t="shared" si="21"/>
        <v>H</v>
      </c>
    </row>
    <row r="96" spans="2:21" x14ac:dyDescent="0.25">
      <c r="B96" s="7">
        <v>84</v>
      </c>
      <c r="C96" s="4">
        <f>$D$6*($D$7*SIN($B96*2*PI()/$D$2)+$D$5)</f>
        <v>319.0191644240939</v>
      </c>
      <c r="D96" s="59">
        <f>$D$6*($D$7*SIN( ($B96*2*PI()/$D$2) - (2*PI()/3) )+$D$5)</f>
        <v>-214.46483262194587</v>
      </c>
      <c r="E96" s="59">
        <f>$D$6*($D$7*SIN( ($B96*2*PI()/$D$2) + (2*PI()/3) )+$D$5)</f>
        <v>-104.554331802148</v>
      </c>
      <c r="F96" s="19">
        <f t="shared" si="13"/>
        <v>3</v>
      </c>
      <c r="H96" s="11">
        <f>IF( OR( $F96=7,$F96=8,$F96=1,$F96=2 ), 0,   IF( OR( $F96=3,$F96=4,$F96=11,$F96=12 ), -1, 1) ) * $H$7 * IF( OR( $F96=5,$F96=6,$F96=11,$F96=12 ), $C96, $E96 ) * $I$3</f>
        <v>0.32084410578226885</v>
      </c>
      <c r="I96" s="11">
        <f>IF( OR( $F96=5,$F96=6,$F96=11,$F96=12 ), 0, IF( OR( $F96=3,$F96=4,$F96=7,$F96=8 ), -1, 1 ) ) * $H$7 * IF( OR( $F96=3,$F96=4,$F96=9,$F96=10 ), D96, C96 ) * $I$3</f>
        <v>0.65812459664075373</v>
      </c>
      <c r="J96" s="11">
        <f>IF( OR( $F96=3,$F96=4,$F96=9,$F96=10 ), 0, IF( OR( $F96=7,$F96=8,$F96=11,$F96=12 ), -1, 1 ) ) * $H$7 * IF( OR( $F96=5,$F96=6,$F96=11,$F96=12 ), D96, E96 ) * $I$3</f>
        <v>0</v>
      </c>
      <c r="K96" s="11">
        <f>$I$3 + IF( OR( $F96=3,$F96=4,$F96=7,$F96=8,$F96=11,$F96=12 ), -1, 1 ) * $H$7 * IF( OR( $F96=3, $F96=4, $F96=9, $F96=10 ), C96, IF( OR( $F96=5, $F96=6, $F96=11, $F96=12 ), E96, D96 ) ) * $I$3</f>
        <v>2.1031297576977304E-2</v>
      </c>
      <c r="L96" s="12">
        <f t="shared" si="12"/>
        <v>0.99999999999999989</v>
      </c>
      <c r="N96" s="48">
        <f t="shared" si="14"/>
        <v>2</v>
      </c>
      <c r="O96" s="49">
        <f t="shared" si="15"/>
        <v>0</v>
      </c>
      <c r="P96" s="48">
        <f t="shared" si="16"/>
        <v>0</v>
      </c>
      <c r="Q96" s="49">
        <f t="shared" si="17"/>
        <v>1</v>
      </c>
      <c r="R96" s="48">
        <f t="shared" si="18"/>
        <v>0</v>
      </c>
      <c r="S96" s="49">
        <f t="shared" si="19"/>
        <v>1</v>
      </c>
      <c r="T96" s="54" t="str">
        <f t="shared" si="20"/>
        <v>R</v>
      </c>
      <c r="U96" s="55" t="str">
        <f t="shared" si="21"/>
        <v>H</v>
      </c>
    </row>
    <row r="97" spans="1:21" x14ac:dyDescent="0.25">
      <c r="B97" s="7">
        <v>85</v>
      </c>
      <c r="C97" s="4">
        <f>$D$6*($D$7*SIN($B97*2*PI()/$D$2)+$D$5)</f>
        <v>320.01472391979485</v>
      </c>
      <c r="D97" s="59">
        <f>$D$6*($D$7*SIN( ($B97*2*PI()/$D$2) - (2*PI()/3) )+$D$5)</f>
        <v>-210.43485799036773</v>
      </c>
      <c r="E97" s="59">
        <f>$D$6*($D$7*SIN( ($B97*2*PI()/$D$2) + (2*PI()/3) )+$D$5)</f>
        <v>-109.57986592942696</v>
      </c>
      <c r="F97" s="19">
        <f t="shared" si="13"/>
        <v>3</v>
      </c>
      <c r="H97" s="11">
        <f>IF( OR( $F97=7,$F97=8,$F97=1,$F97=2 ), 0,   IF( OR( $F97=3,$F97=4,$F97=11,$F97=12 ), -1, 1) ) * $H$7 * IF( OR( $F97=5,$F97=6,$F97=11,$F97=12 ), $C97, $E97 ) * $I$3</f>
        <v>0.33626587717473799</v>
      </c>
      <c r="I97" s="11">
        <f>IF( OR( $F97=5,$F97=6,$F97=11,$F97=12 ), 0, IF( OR( $F97=3,$F97=4,$F97=7,$F97=8 ), -1, 1 ) ) * $H$7 * IF( OR( $F97=3,$F97=4,$F97=9,$F97=10 ), D97, C97 ) * $I$3</f>
        <v>0.6457578817977887</v>
      </c>
      <c r="J97" s="11">
        <f>IF( OR( $F97=3,$F97=4,$F97=9,$F97=10 ), 0, IF( OR( $F97=7,$F97=8,$F97=11,$F97=12 ), -1, 1 ) ) * $H$7 * IF( OR( $F97=5,$F97=6,$F97=11,$F97=12 ), D97, E97 ) * $I$3</f>
        <v>0</v>
      </c>
      <c r="K97" s="11">
        <f>$I$3 + IF( OR( $F97=3,$F97=4,$F97=7,$F97=8,$F97=11,$F97=12 ), -1, 1 ) * $H$7 * IF( OR( $F97=3, $F97=4, $F97=9, $F97=10 ), C97, IF( OR( $F97=5, $F97=6, $F97=11, $F97=12 ), E97, D97 ) ) * $I$3</f>
        <v>1.7976241027472861E-2</v>
      </c>
      <c r="L97" s="12">
        <f t="shared" si="12"/>
        <v>0.99999999999999956</v>
      </c>
      <c r="N97" s="48">
        <f t="shared" si="14"/>
        <v>2</v>
      </c>
      <c r="O97" s="49">
        <f t="shared" si="15"/>
        <v>0</v>
      </c>
      <c r="P97" s="48">
        <f t="shared" si="16"/>
        <v>0</v>
      </c>
      <c r="Q97" s="49">
        <f t="shared" si="17"/>
        <v>1</v>
      </c>
      <c r="R97" s="48">
        <f t="shared" si="18"/>
        <v>0</v>
      </c>
      <c r="S97" s="49">
        <f t="shared" si="19"/>
        <v>1</v>
      </c>
      <c r="T97" s="54" t="str">
        <f t="shared" si="20"/>
        <v>R</v>
      </c>
      <c r="U97" s="55" t="str">
        <f t="shared" si="21"/>
        <v>H</v>
      </c>
    </row>
    <row r="98" spans="1:21" x14ac:dyDescent="0.25">
      <c r="B98" s="7">
        <v>86</v>
      </c>
      <c r="C98" s="4">
        <f>$D$6*($D$7*SIN($B98*2*PI()/$D$2)+$D$5)</f>
        <v>320.92460773566597</v>
      </c>
      <c r="D98" s="59">
        <f>$D$6*($D$7*SIN( ($B98*2*PI()/$D$2) - (2*PI()/3) )+$D$5)</f>
        <v>-206.34854485880632</v>
      </c>
      <c r="E98" s="59">
        <f>$D$6*($D$7*SIN( ($B98*2*PI()/$D$2) + (2*PI()/3) )+$D$5)</f>
        <v>-114.57606287685955</v>
      </c>
      <c r="F98" s="19">
        <f t="shared" si="13"/>
        <v>3</v>
      </c>
      <c r="H98" s="11">
        <f>IF( OR( $F98=7,$F98=8,$F98=1,$F98=2 ), 0,   IF( OR( $F98=3,$F98=4,$F98=11,$F98=12 ), -1, 1) ) * $H$7 * IF( OR( $F98=5,$F98=6,$F98=11,$F98=12 ), $C98, $E98 ) * $I$3</f>
        <v>0.35159762206068423</v>
      </c>
      <c r="I98" s="11">
        <f>IF( OR( $F98=5,$F98=6,$F98=11,$F98=12 ), 0, IF( OR( $F98=3,$F98=4,$F98=7,$F98=8 ), -1, 1 ) ) * $H$7 * IF( OR( $F98=3,$F98=4,$F98=9,$F98=10 ), D98, C98 ) * $I$3</f>
        <v>0.63321828195487495</v>
      </c>
      <c r="J98" s="11">
        <f>IF( OR( $F98=3,$F98=4,$F98=9,$F98=10 ), 0, IF( OR( $F98=7,$F98=8,$F98=11,$F98=12 ), -1, 1 ) ) * $H$7 * IF( OR( $F98=5,$F98=6,$F98=11,$F98=12 ), D98, E98 ) * $I$3</f>
        <v>0</v>
      </c>
      <c r="K98" s="11">
        <f>$I$3 + IF( OR( $F98=3,$F98=4,$F98=7,$F98=8,$F98=11,$F98=12 ), -1, 1 ) * $H$7 * IF( OR( $F98=3, $F98=4, $F98=9, $F98=10 ), C98, IF( OR( $F98=5, $F98=6, $F98=11, $F98=12 ), E98, D98 ) ) * $I$3</f>
        <v>1.5184095984440482E-2</v>
      </c>
      <c r="L98" s="12">
        <f t="shared" si="12"/>
        <v>0.99999999999999967</v>
      </c>
      <c r="N98" s="48">
        <f t="shared" si="14"/>
        <v>2</v>
      </c>
      <c r="O98" s="49">
        <f t="shared" si="15"/>
        <v>0</v>
      </c>
      <c r="P98" s="48">
        <f t="shared" si="16"/>
        <v>0</v>
      </c>
      <c r="Q98" s="49">
        <f t="shared" si="17"/>
        <v>1</v>
      </c>
      <c r="R98" s="48">
        <f t="shared" si="18"/>
        <v>0</v>
      </c>
      <c r="S98" s="49">
        <f t="shared" si="19"/>
        <v>1</v>
      </c>
      <c r="T98" s="54" t="str">
        <f t="shared" si="20"/>
        <v>R</v>
      </c>
      <c r="U98" s="55" t="str">
        <f t="shared" si="21"/>
        <v>H</v>
      </c>
    </row>
    <row r="99" spans="1:21" x14ac:dyDescent="0.25">
      <c r="B99" s="7">
        <v>87</v>
      </c>
      <c r="C99" s="4">
        <f>$D$6*($D$7*SIN($B99*2*PI()/$D$2)+$D$5)</f>
        <v>321.74857227380801</v>
      </c>
      <c r="D99" s="59">
        <f>$D$6*($D$7*SIN( ($B99*2*PI()/$D$2) - (2*PI()/3) )+$D$5)</f>
        <v>-202.20698723209756</v>
      </c>
      <c r="E99" s="59">
        <f>$D$6*($D$7*SIN( ($B99*2*PI()/$D$2) + (2*PI()/3) )+$D$5)</f>
        <v>-119.54158504171039</v>
      </c>
      <c r="F99" s="19">
        <f t="shared" si="13"/>
        <v>3</v>
      </c>
      <c r="H99" s="11">
        <f>IF( OR( $F99=7,$F99=8,$F99=1,$F99=2 ), 0,   IF( OR( $F99=3,$F99=4,$F99=11,$F99=12 ), -1, 1) ) * $H$7 * IF( OR( $F99=5,$F99=6,$F99=11,$F99=12 ), $C99, $E99 ) * $I$3</f>
        <v>0.3668352357612662</v>
      </c>
      <c r="I99" s="11">
        <f>IF( OR( $F99=5,$F99=6,$F99=11,$F99=12 ), 0, IF( OR( $F99=3,$F99=4,$F99=7,$F99=8 ), -1, 1 ) ) * $H$7 * IF( OR( $F99=3,$F99=4,$F99=9,$F99=10 ), D99, C99 ) * $I$3</f>
        <v>0.62050915426610898</v>
      </c>
      <c r="J99" s="11">
        <f>IF( OR( $F99=3,$F99=4,$F99=9,$F99=10 ), 0, IF( OR( $F99=7,$F99=8,$F99=11,$F99=12 ), -1, 1 ) ) * $H$7 * IF( OR( $F99=5,$F99=6,$F99=11,$F99=12 ), D99, E99 ) * $I$3</f>
        <v>0</v>
      </c>
      <c r="K99" s="11">
        <f>$I$3 + IF( OR( $F99=3,$F99=4,$F99=7,$F99=8,$F99=11,$F99=12 ), -1, 1 ) * $H$7 * IF( OR( $F99=3, $F99=4, $F99=9, $F99=10 ), C99, IF( OR( $F99=5, $F99=6, $F99=11, $F99=12 ), E99, D99 ) ) * $I$3</f>
        <v>1.2655609972624604E-2</v>
      </c>
      <c r="L99" s="12">
        <f t="shared" si="12"/>
        <v>0.99999999999999978</v>
      </c>
      <c r="N99" s="48">
        <f t="shared" si="14"/>
        <v>2</v>
      </c>
      <c r="O99" s="49">
        <f t="shared" si="15"/>
        <v>0</v>
      </c>
      <c r="P99" s="48">
        <f t="shared" si="16"/>
        <v>0</v>
      </c>
      <c r="Q99" s="49">
        <f t="shared" si="17"/>
        <v>1</v>
      </c>
      <c r="R99" s="48">
        <f t="shared" si="18"/>
        <v>0</v>
      </c>
      <c r="S99" s="49">
        <f t="shared" si="19"/>
        <v>1</v>
      </c>
      <c r="T99" s="54" t="str">
        <f t="shared" si="20"/>
        <v>R</v>
      </c>
      <c r="U99" s="55" t="str">
        <f t="shared" si="21"/>
        <v>H</v>
      </c>
    </row>
    <row r="100" spans="1:21" x14ac:dyDescent="0.25">
      <c r="B100" s="7">
        <v>88</v>
      </c>
      <c r="C100" s="4">
        <f>$D$6*($D$7*SIN($B100*2*PI()/$D$2)+$D$5)</f>
        <v>322.48639693898986</v>
      </c>
      <c r="D100" s="59">
        <f>$D$6*($D$7*SIN( ($B100*2*PI()/$D$2) - (2*PI()/3) )+$D$5)</f>
        <v>-198.01129390536451</v>
      </c>
      <c r="E100" s="59">
        <f>$D$6*($D$7*SIN( ($B100*2*PI()/$D$2) + (2*PI()/3) )+$D$5)</f>
        <v>-124.47510303362513</v>
      </c>
      <c r="F100" s="19">
        <f t="shared" si="13"/>
        <v>3</v>
      </c>
      <c r="H100" s="11">
        <f>IF( OR( $F100=7,$F100=8,$F100=1,$F100=2 ), 0,   IF( OR( $F100=3,$F100=4,$F100=11,$F100=12 ), -1, 1) ) * $H$7 * IF( OR( $F100=5,$F100=6,$F100=11,$F100=12 ), $C100, $E100 ) * $I$3</f>
        <v>0.38197463879883697</v>
      </c>
      <c r="I100" s="11">
        <f>IF( OR( $F100=5,$F100=6,$F100=11,$F100=12 ), 0, IF( OR( $F100=3,$F100=4,$F100=7,$F100=8 ), -1, 1 ) ) * $H$7 * IF( OR( $F100=3,$F100=4,$F100=9,$F100=10 ), D100, C100 ) * $I$3</f>
        <v>0.60763390127229044</v>
      </c>
      <c r="J100" s="11">
        <f>IF( OR( $F100=3,$F100=4,$F100=9,$F100=10 ), 0, IF( OR( $F100=7,$F100=8,$F100=11,$F100=12 ), -1, 1 ) ) * $H$7 * IF( OR( $F100=5,$F100=6,$F100=11,$F100=12 ), D100, E100 ) * $I$3</f>
        <v>0</v>
      </c>
      <c r="K100" s="11">
        <f>$I$3 + IF( OR( $F100=3,$F100=4,$F100=7,$F100=8,$F100=11,$F100=12 ), -1, 1 ) * $H$7 * IF( OR( $F100=3, $F100=4, $F100=9, $F100=10 ), C100, IF( OR( $F100=5, $F100=6, $F100=11, $F100=12 ), E100, D100 ) ) * $I$3</f>
        <v>1.0391459928871916E-2</v>
      </c>
      <c r="L100" s="12">
        <f t="shared" si="12"/>
        <v>0.99999999999999933</v>
      </c>
      <c r="N100" s="48">
        <f t="shared" si="14"/>
        <v>2</v>
      </c>
      <c r="O100" s="49">
        <f t="shared" si="15"/>
        <v>0</v>
      </c>
      <c r="P100" s="48">
        <f t="shared" si="16"/>
        <v>0</v>
      </c>
      <c r="Q100" s="49">
        <f t="shared" si="17"/>
        <v>1</v>
      </c>
      <c r="R100" s="48">
        <f t="shared" si="18"/>
        <v>0</v>
      </c>
      <c r="S100" s="49">
        <f t="shared" si="19"/>
        <v>1</v>
      </c>
      <c r="T100" s="54" t="str">
        <f t="shared" si="20"/>
        <v>R</v>
      </c>
      <c r="U100" s="55" t="str">
        <f t="shared" si="21"/>
        <v>H</v>
      </c>
    </row>
    <row r="101" spans="1:21" x14ac:dyDescent="0.25">
      <c r="B101" s="7">
        <v>89</v>
      </c>
      <c r="C101" s="4">
        <f>$D$6*($D$7*SIN($B101*2*PI()/$D$2)+$D$5)</f>
        <v>323.13788419770736</v>
      </c>
      <c r="D101" s="59">
        <f>$D$6*($D$7*SIN( ($B101*2*PI()/$D$2) - (2*PI()/3) )+$D$5)</f>
        <v>-193.76258816716637</v>
      </c>
      <c r="E101" s="59">
        <f>$D$6*($D$7*SIN( ($B101*2*PI()/$D$2) + (2*PI()/3) )+$D$5)</f>
        <v>-129.37529603054097</v>
      </c>
      <c r="F101" s="19">
        <f t="shared" si="13"/>
        <v>3</v>
      </c>
      <c r="H101" s="11">
        <f>IF( OR( $F101=7,$F101=8,$F101=1,$F101=2 ), 0,   IF( OR( $F101=3,$F101=4,$F101=11,$F101=12 ), -1, 1) ) * $H$7 * IF( OR( $F101=5,$F101=6,$F101=11,$F101=12 ), $C101, $E101 ) * $I$3</f>
        <v>0.39701177798912057</v>
      </c>
      <c r="I101" s="11">
        <f>IF( OR( $F101=5,$F101=6,$F101=11,$F101=12 ), 0, IF( OR( $F101=3,$F101=4,$F101=7,$F101=8 ), -1, 1 ) ) * $H$7 * IF( OR( $F101=3,$F101=4,$F101=9,$F101=10 ), D101, C101 ) * $I$3</f>
        <v>0.5945959699899811</v>
      </c>
      <c r="J101" s="11">
        <f>IF( OR( $F101=3,$F101=4,$F101=9,$F101=10 ), 0, IF( OR( $F101=7,$F101=8,$F101=11,$F101=12 ), -1, 1 ) ) * $H$7 * IF( OR( $F101=5,$F101=6,$F101=11,$F101=12 ), D101, E101 ) * $I$3</f>
        <v>0</v>
      </c>
      <c r="K101" s="11">
        <f>$I$3 + IF( OR( $F101=3,$F101=4,$F101=7,$F101=8,$F101=11,$F101=12 ), -1, 1 ) * $H$7 * IF( OR( $F101=3, $F101=4, $F101=9, $F101=10 ), C101, IF( OR( $F101=5, $F101=6, $F101=11, $F101=12 ), E101, D101 ) ) * $I$3</f>
        <v>8.3922520208982165E-3</v>
      </c>
      <c r="L101" s="12">
        <f t="shared" si="12"/>
        <v>0.99999999999999989</v>
      </c>
      <c r="N101" s="48">
        <f t="shared" si="14"/>
        <v>2</v>
      </c>
      <c r="O101" s="49">
        <f t="shared" si="15"/>
        <v>0</v>
      </c>
      <c r="P101" s="48">
        <f t="shared" si="16"/>
        <v>0</v>
      </c>
      <c r="Q101" s="49">
        <f t="shared" si="17"/>
        <v>1</v>
      </c>
      <c r="R101" s="48">
        <f t="shared" si="18"/>
        <v>0</v>
      </c>
      <c r="S101" s="49">
        <f t="shared" si="19"/>
        <v>1</v>
      </c>
      <c r="T101" s="54" t="str">
        <f t="shared" si="20"/>
        <v>R</v>
      </c>
      <c r="U101" s="55" t="str">
        <f t="shared" si="21"/>
        <v>H</v>
      </c>
    </row>
    <row r="102" spans="1:21" x14ac:dyDescent="0.25">
      <c r="B102" s="7">
        <v>90</v>
      </c>
      <c r="C102" s="4">
        <f>$D$6*($D$7*SIN($B102*2*PI()/$D$2)+$D$5)</f>
        <v>323.70285963106801</v>
      </c>
      <c r="D102" s="59">
        <f>$D$6*($D$7*SIN( ($B102*2*PI()/$D$2) - (2*PI()/3) )+$D$5)</f>
        <v>-189.4620074987667</v>
      </c>
      <c r="E102" s="59">
        <f>$D$6*($D$7*SIN( ($B102*2*PI()/$D$2) + (2*PI()/3) )+$D$5)</f>
        <v>-134.24085213230109</v>
      </c>
      <c r="F102" s="19">
        <f t="shared" si="13"/>
        <v>3</v>
      </c>
      <c r="H102" s="11">
        <f>IF( OR( $F102=7,$F102=8,$F102=1,$F102=2 ), 0,   IF( OR( $F102=3,$F102=4,$F102=11,$F102=12 ), -1, 1) ) * $H$7 * IF( OR( $F102=5,$F102=6,$F102=11,$F102=12 ), $C102, $E102 ) * $I$3</f>
        <v>0.41194262752634286</v>
      </c>
      <c r="I102" s="11">
        <f>IF( OR( $F102=5,$F102=6,$F102=11,$F102=12 ), 0, IF( OR( $F102=3,$F102=4,$F102=7,$F102=8 ), -1, 1 ) ) * $H$7 * IF( OR( $F102=3,$F102=4,$F102=9,$F102=10 ), D102, C102 ) * $I$3</f>
        <v>0.58139885098865385</v>
      </c>
      <c r="J102" s="11">
        <f>IF( OR( $F102=3,$F102=4,$F102=9,$F102=10 ), 0, IF( OR( $F102=7,$F102=8,$F102=11,$F102=12 ), -1, 1 ) ) * $H$7 * IF( OR( $F102=5,$F102=6,$F102=11,$F102=12 ), D102, E102 ) * $I$3</f>
        <v>0</v>
      </c>
      <c r="K102" s="11">
        <f>$I$3 + IF( OR( $F102=3,$F102=4,$F102=7,$F102=8,$F102=11,$F102=12 ), -1, 1 ) * $H$7 * IF( OR( $F102=3, $F102=4, $F102=9, $F102=10 ), C102, IF( OR( $F102=5, $F102=6, $F102=11, $F102=12 ), E102, D102 ) ) * $I$3</f>
        <v>6.6585214850025665E-3</v>
      </c>
      <c r="L102" s="12">
        <f t="shared" si="12"/>
        <v>0.99999999999999933</v>
      </c>
      <c r="N102" s="48">
        <f t="shared" si="14"/>
        <v>2</v>
      </c>
      <c r="O102" s="49">
        <f t="shared" si="15"/>
        <v>0</v>
      </c>
      <c r="P102" s="48">
        <f t="shared" si="16"/>
        <v>0</v>
      </c>
      <c r="Q102" s="49">
        <f t="shared" si="17"/>
        <v>1</v>
      </c>
      <c r="R102" s="48">
        <f t="shared" si="18"/>
        <v>0</v>
      </c>
      <c r="S102" s="49">
        <f t="shared" si="19"/>
        <v>1</v>
      </c>
      <c r="T102" s="54" t="str">
        <f t="shared" si="20"/>
        <v>R</v>
      </c>
      <c r="U102" s="55" t="str">
        <f t="shared" si="21"/>
        <v>H</v>
      </c>
    </row>
    <row r="103" spans="1:21" x14ac:dyDescent="0.25">
      <c r="B103" s="7">
        <v>91</v>
      </c>
      <c r="C103" s="4">
        <f>$D$6*($D$7*SIN($B103*2*PI()/$D$2)+$D$5)</f>
        <v>324.18117198148644</v>
      </c>
      <c r="D103" s="59">
        <f>$D$6*($D$7*SIN( ($B103*2*PI()/$D$2) - (2*PI()/3) )+$D$5)</f>
        <v>-185.11070326960225</v>
      </c>
      <c r="E103" s="59">
        <f>$D$6*($D$7*SIN( ($B103*2*PI()/$D$2) + (2*PI()/3) )+$D$5)</f>
        <v>-139.07046871188408</v>
      </c>
      <c r="F103" s="19">
        <f t="shared" si="13"/>
        <v>3</v>
      </c>
      <c r="H103" s="11">
        <f>IF( OR( $F103=7,$F103=8,$F103=1,$F103=2 ), 0,   IF( OR( $F103=3,$F103=4,$F103=11,$F103=12 ), -1, 1) ) * $H$7 * IF( OR( $F103=5,$F103=6,$F103=11,$F103=12 ), $C103, $E103 ) * $I$3</f>
        <v>0.42676319006104302</v>
      </c>
      <c r="I103" s="11">
        <f>IF( OR( $F103=5,$F103=6,$F103=11,$F103=12 ), 0, IF( OR( $F103=3,$F103=4,$F103=7,$F103=8 ), -1, 1 ) ) * $H$7 * IF( OR( $F103=3,$F103=4,$F103=9,$F103=10 ), D103, C103 ) * $I$3</f>
        <v>0.56804607745618318</v>
      </c>
      <c r="J103" s="11">
        <f>IF( OR( $F103=3,$F103=4,$F103=9,$F103=10 ), 0, IF( OR( $F103=7,$F103=8,$F103=11,$F103=12 ), -1, 1 ) ) * $H$7 * IF( OR( $F103=5,$F103=6,$F103=11,$F103=12 ), D103, E103 ) * $I$3</f>
        <v>0</v>
      </c>
      <c r="K103" s="11">
        <f>$I$3 + IF( OR( $F103=3,$F103=4,$F103=7,$F103=8,$F103=11,$F103=12 ), -1, 1 ) * $H$7 * IF( OR( $F103=3, $F103=4, $F103=9, $F103=10 ), C103, IF( OR( $F103=5, $F103=6, $F103=11, $F103=12 ), E103, D103 ) ) * $I$3</f>
        <v>5.1907324827733525E-3</v>
      </c>
      <c r="L103" s="12">
        <f t="shared" si="12"/>
        <v>0.99999999999999956</v>
      </c>
      <c r="N103" s="48">
        <f t="shared" si="14"/>
        <v>2</v>
      </c>
      <c r="O103" s="49">
        <f t="shared" si="15"/>
        <v>0</v>
      </c>
      <c r="P103" s="48">
        <f t="shared" si="16"/>
        <v>0</v>
      </c>
      <c r="Q103" s="49">
        <f t="shared" si="17"/>
        <v>1</v>
      </c>
      <c r="R103" s="48">
        <f t="shared" si="18"/>
        <v>0</v>
      </c>
      <c r="S103" s="49">
        <f t="shared" si="19"/>
        <v>1</v>
      </c>
      <c r="T103" s="54" t="str">
        <f t="shared" si="20"/>
        <v>R</v>
      </c>
      <c r="U103" s="55" t="str">
        <f t="shared" si="21"/>
        <v>H</v>
      </c>
    </row>
    <row r="104" spans="1:21" x14ac:dyDescent="0.25">
      <c r="B104" s="7">
        <v>92</v>
      </c>
      <c r="C104" s="4">
        <f>$D$6*($D$7*SIN($B104*2*PI()/$D$2)+$D$5)</f>
        <v>324.57269319318067</v>
      </c>
      <c r="D104" s="59">
        <f>$D$6*($D$7*SIN( ($B104*2*PI()/$D$2) - (2*PI()/3) )+$D$5)</f>
        <v>-180.70984042903351</v>
      </c>
      <c r="E104" s="59">
        <f>$D$6*($D$7*SIN( ($B104*2*PI()/$D$2) + (2*PI()/3) )+$D$5)</f>
        <v>-143.86285276414708</v>
      </c>
      <c r="F104" s="19">
        <f t="shared" si="13"/>
        <v>3</v>
      </c>
      <c r="H104" s="11">
        <f>IF( OR( $F104=7,$F104=8,$F104=1,$F104=2 ), 0,   IF( OR( $F104=3,$F104=4,$F104=11,$F104=12 ), -1, 1) ) * $H$7 * IF( OR( $F104=5,$F104=6,$F104=11,$F104=12 ), $C104, $E104 ) * $I$3</f>
        <v>0.4414694977702559</v>
      </c>
      <c r="I104" s="11">
        <f>IF( OR( $F104=5,$F104=6,$F104=11,$F104=12 ), 0, IF( OR( $F104=3,$F104=4,$F104=7,$F104=8 ), -1, 1 ) ) * $H$7 * IF( OR( $F104=3,$F104=4,$F104=9,$F104=10 ), D104, C104 ) * $I$3</f>
        <v>0.55454122425292562</v>
      </c>
      <c r="J104" s="11">
        <f>IF( OR( $F104=3,$F104=4,$F104=9,$F104=10 ), 0, IF( OR( $F104=7,$F104=8,$F104=11,$F104=12 ), -1, 1 ) ) * $H$7 * IF( OR( $F104=5,$F104=6,$F104=11,$F104=12 ), D104, E104 ) * $I$3</f>
        <v>0</v>
      </c>
      <c r="K104" s="11">
        <f>$I$3 + IF( OR( $F104=3,$F104=4,$F104=7,$F104=8,$F104=11,$F104=12 ), -1, 1 ) * $H$7 * IF( OR( $F104=3, $F104=4, $F104=9, $F104=10 ), C104, IF( OR( $F104=5, $F104=6, $F104=11, $F104=12 ), E104, D104 ) ) * $I$3</f>
        <v>3.9892779768181397E-3</v>
      </c>
      <c r="L104" s="12">
        <f t="shared" si="12"/>
        <v>0.99999999999999967</v>
      </c>
      <c r="N104" s="48">
        <f t="shared" si="14"/>
        <v>2</v>
      </c>
      <c r="O104" s="49">
        <f t="shared" si="15"/>
        <v>0</v>
      </c>
      <c r="P104" s="48">
        <f t="shared" si="16"/>
        <v>0</v>
      </c>
      <c r="Q104" s="49">
        <f t="shared" si="17"/>
        <v>1</v>
      </c>
      <c r="R104" s="48">
        <f t="shared" si="18"/>
        <v>0</v>
      </c>
      <c r="S104" s="49">
        <f t="shared" si="19"/>
        <v>1</v>
      </c>
      <c r="T104" s="54" t="str">
        <f t="shared" si="20"/>
        <v>R</v>
      </c>
      <c r="U104" s="55" t="str">
        <f t="shared" si="21"/>
        <v>H</v>
      </c>
    </row>
    <row r="105" spans="1:21" x14ac:dyDescent="0.25">
      <c r="B105" s="7">
        <v>93</v>
      </c>
      <c r="C105" s="4">
        <f>$D$6*($D$7*SIN($B105*2*PI()/$D$2)+$D$5)</f>
        <v>324.87731844645486</v>
      </c>
      <c r="D105" s="59">
        <f>$D$6*($D$7*SIN( ($B105*2*PI()/$D$2) - (2*PI()/3) )+$D$5)</f>
        <v>-176.26059719445951</v>
      </c>
      <c r="E105" s="59">
        <f>$D$6*($D$7*SIN( ($B105*2*PI()/$D$2) + (2*PI()/3) )+$D$5)</f>
        <v>-148.61672125199513</v>
      </c>
      <c r="F105" s="19">
        <f t="shared" si="13"/>
        <v>3</v>
      </c>
      <c r="H105" s="11">
        <f>IF( OR( $F105=7,$F105=8,$F105=1,$F105=2 ), 0,   IF( OR( $F105=3,$F105=4,$F105=11,$F105=12 ), -1, 1) ) * $H$7 * IF( OR( $F105=5,$F105=6,$F105=11,$F105=12 ), $C105, $E105 ) * $I$3</f>
        <v>0.45605761341979595</v>
      </c>
      <c r="I105" s="11">
        <f>IF( OR( $F105=5,$F105=6,$F105=11,$F105=12 ), 0, IF( OR( $F105=3,$F105=4,$F105=7,$F105=8 ), -1, 1 ) ) * $H$7 * IF( OR( $F105=3,$F105=4,$F105=9,$F105=10 ), D105, C105 ) * $I$3</f>
        <v>0.54088790695464251</v>
      </c>
      <c r="J105" s="11">
        <f>IF( OR( $F105=3,$F105=4,$F105=9,$F105=10 ), 0, IF( OR( $F105=7,$F105=8,$F105=11,$F105=12 ), -1, 1 ) ) * $H$7 * IF( OR( $F105=5,$F105=6,$F105=11,$F105=12 ), D105, E105 ) * $I$3</f>
        <v>0</v>
      </c>
      <c r="K105" s="11">
        <f>$I$3 + IF( OR( $F105=3,$F105=4,$F105=7,$F105=8,$F105=11,$F105=12 ), -1, 1 ) * $H$7 * IF( OR( $F105=3, $F105=4, $F105=9, $F105=10 ), C105, IF( OR( $F105=5, $F105=6, $F105=11, $F105=12 ), E105, D105 ) ) * $I$3</f>
        <v>3.0544796255609352E-3</v>
      </c>
      <c r="L105" s="12">
        <f t="shared" si="12"/>
        <v>0.99999999999999933</v>
      </c>
      <c r="N105" s="48">
        <f t="shared" si="14"/>
        <v>2</v>
      </c>
      <c r="O105" s="49">
        <f t="shared" si="15"/>
        <v>0</v>
      </c>
      <c r="P105" s="48">
        <f t="shared" si="16"/>
        <v>0</v>
      </c>
      <c r="Q105" s="49">
        <f t="shared" si="17"/>
        <v>1</v>
      </c>
      <c r="R105" s="48">
        <f t="shared" si="18"/>
        <v>0</v>
      </c>
      <c r="S105" s="49">
        <f t="shared" si="19"/>
        <v>1</v>
      </c>
      <c r="T105" s="54" t="str">
        <f t="shared" si="20"/>
        <v>R</v>
      </c>
      <c r="U105" s="55" t="str">
        <f t="shared" si="21"/>
        <v>H</v>
      </c>
    </row>
    <row r="106" spans="1:21" x14ac:dyDescent="0.25">
      <c r="B106" s="7">
        <v>94</v>
      </c>
      <c r="C106" s="4">
        <f>$D$6*($D$7*SIN($B106*2*PI()/$D$2)+$D$5)</f>
        <v>325.09496618576264</v>
      </c>
      <c r="D106" s="59">
        <f>$D$6*($D$7*SIN( ($B106*2*PI()/$D$2) - (2*PI()/3) )+$D$5)</f>
        <v>-171.76416473588083</v>
      </c>
      <c r="E106" s="59">
        <f>$D$6*($D$7*SIN( ($B106*2*PI()/$D$2) + (2*PI()/3) )+$D$5)</f>
        <v>-153.3308014498817</v>
      </c>
      <c r="F106" s="19">
        <f t="shared" si="13"/>
        <v>3</v>
      </c>
      <c r="H106" s="11">
        <f>IF( OR( $F106=7,$F106=8,$F106=1,$F106=2 ), 0,   IF( OR( $F106=3,$F106=4,$F106=11,$F106=12 ), -1, 1) ) * $H$7 * IF( OR( $F106=5,$F106=6,$F106=11,$F106=12 ), $C106, $E106 ) * $I$3</f>
        <v>0.47052363141835146</v>
      </c>
      <c r="I106" s="11">
        <f>IF( OR( $F106=5,$F106=6,$F106=11,$F106=12 ), 0, IF( OR( $F106=3,$F106=4,$F106=7,$F106=8 ), -1, 1 ) ) * $H$7 * IF( OR( $F106=3,$F106=4,$F106=9,$F106=10 ), D106, C106 ) * $I$3</f>
        <v>0.52708978088452396</v>
      </c>
      <c r="J106" s="11">
        <f>IF( OR( $F106=3,$F106=4,$F106=9,$F106=10 ), 0, IF( OR( $F106=7,$F106=8,$F106=11,$F106=12 ), -1, 1 ) ) * $H$7 * IF( OR( $F106=5,$F106=6,$F106=11,$F106=12 ), D106, E106 ) * $I$3</f>
        <v>0</v>
      </c>
      <c r="K106" s="11">
        <f>$I$3 + IF( OR( $F106=3,$F106=4,$F106=7,$F106=8,$F106=11,$F106=12 ), -1, 1 ) * $H$7 * IF( OR( $F106=3, $F106=4, $F106=9, $F106=10 ), C106, IF( OR( $F106=5, $F106=6, $F106=11, $F106=12 ), E106, D106 ) ) * $I$3</f>
        <v>2.3865876971242983E-3</v>
      </c>
      <c r="L106" s="12">
        <f t="shared" si="12"/>
        <v>0.99999999999999978</v>
      </c>
      <c r="N106" s="48">
        <f t="shared" si="14"/>
        <v>2</v>
      </c>
      <c r="O106" s="49">
        <f t="shared" si="15"/>
        <v>0</v>
      </c>
      <c r="P106" s="48">
        <f t="shared" si="16"/>
        <v>0</v>
      </c>
      <c r="Q106" s="49">
        <f t="shared" si="17"/>
        <v>1</v>
      </c>
      <c r="R106" s="48">
        <f t="shared" si="18"/>
        <v>0</v>
      </c>
      <c r="S106" s="49">
        <f t="shared" si="19"/>
        <v>1</v>
      </c>
      <c r="T106" s="54" t="str">
        <f t="shared" si="20"/>
        <v>R</v>
      </c>
      <c r="U106" s="55" t="str">
        <f t="shared" si="21"/>
        <v>H</v>
      </c>
    </row>
    <row r="107" spans="1:21" x14ac:dyDescent="0.25">
      <c r="B107" s="7">
        <v>95</v>
      </c>
      <c r="C107" s="4">
        <f>$D$6*($D$7*SIN($B107*2*PI()/$D$2)+$D$5)</f>
        <v>325.22557814154123</v>
      </c>
      <c r="D107" s="59">
        <f>$D$6*($D$7*SIN( ($B107*2*PI()/$D$2) - (2*PI()/3) )+$D$5)</f>
        <v>-167.22174685699434</v>
      </c>
      <c r="E107" s="59">
        <f>$D$6*($D$7*SIN( ($B107*2*PI()/$D$2) + (2*PI()/3) )+$D$5)</f>
        <v>-158.00383128454669</v>
      </c>
      <c r="F107" s="19">
        <f t="shared" si="13"/>
        <v>3</v>
      </c>
      <c r="H107" s="11">
        <f>IF( OR( $F107=7,$F107=8,$F107=1,$F107=2 ), 0,   IF( OR( $F107=3,$F107=4,$F107=11,$F107=12 ), -1, 1) ) * $H$7 * IF( OR( $F107=5,$F107=6,$F107=11,$F107=12 ), $C107, $E107 ) * $I$3</f>
        <v>0.48486367886310161</v>
      </c>
      <c r="I107" s="11">
        <f>IF( OR( $F107=5,$F107=6,$F107=11,$F107=12 ), 0, IF( OR( $F107=3,$F107=4,$F107=7,$F107=8 ), -1, 1 ) ) * $H$7 * IF( OR( $F107=3,$F107=4,$F107=9,$F107=10 ), D107, C107 ) * $I$3</f>
        <v>0.51315054013456984</v>
      </c>
      <c r="J107" s="11">
        <f>IF( OR( $F107=3,$F107=4,$F107=9,$F107=10 ), 0, IF( OR( $F107=7,$F107=8,$F107=11,$F107=12 ), -1, 1 ) ) * $H$7 * IF( OR( $F107=5,$F107=6,$F107=11,$F107=12 ), D107, E107 ) * $I$3</f>
        <v>0</v>
      </c>
      <c r="K107" s="11">
        <f>$I$3 + IF( OR( $F107=3,$F107=4,$F107=7,$F107=8,$F107=11,$F107=12 ), -1, 1 ) * $H$7 * IF( OR( $F107=3, $F107=4, $F107=9, $F107=10 ), C107, IF( OR( $F107=5, $F107=6, $F107=11, $F107=12 ), E107, D107 ) ) * $I$3</f>
        <v>1.9857810023279354E-3</v>
      </c>
      <c r="L107" s="12">
        <f t="shared" si="12"/>
        <v>0.99999999999999944</v>
      </c>
      <c r="N107" s="48">
        <f t="shared" si="14"/>
        <v>2</v>
      </c>
      <c r="O107" s="49">
        <f t="shared" si="15"/>
        <v>0</v>
      </c>
      <c r="P107" s="48">
        <f t="shared" si="16"/>
        <v>0</v>
      </c>
      <c r="Q107" s="49">
        <f t="shared" si="17"/>
        <v>1</v>
      </c>
      <c r="R107" s="48">
        <f t="shared" si="18"/>
        <v>0</v>
      </c>
      <c r="S107" s="49">
        <f t="shared" si="19"/>
        <v>1</v>
      </c>
      <c r="T107" s="54" t="str">
        <f t="shared" si="20"/>
        <v>R</v>
      </c>
      <c r="U107" s="55" t="str">
        <f t="shared" si="21"/>
        <v>H</v>
      </c>
    </row>
    <row r="108" spans="1:21" x14ac:dyDescent="0.25">
      <c r="A108" s="13"/>
      <c r="B108" s="14">
        <v>96</v>
      </c>
      <c r="C108" s="15">
        <f>$D$6*($D$7*SIN($B108*2*PI()/$D$2)+$D$5)</f>
        <v>325.26911934581187</v>
      </c>
      <c r="D108" s="15">
        <f>$D$6*($D$7*SIN( ($B108*2*PI()/$D$2) - (2*PI()/3) )+$D$5)</f>
        <v>-162.63455967290588</v>
      </c>
      <c r="E108" s="15">
        <f>$D$6*($D$7*SIN( ($B108*2*PI()/$D$2) + (2*PI()/3) )+$D$5)</f>
        <v>-162.63455967290585</v>
      </c>
      <c r="F108" s="19">
        <f t="shared" si="13"/>
        <v>4</v>
      </c>
      <c r="G108" s="13"/>
      <c r="H108" s="11">
        <f>IF( OR( $F108=7,$F108=8,$F108=1,$F108=2 ), 0,   IF( OR( $F108=3,$F108=4,$F108=11,$F108=12 ), -1, 1) ) * $H$7 * IF( OR( $F108=5,$F108=6,$F108=11,$F108=12 ), $C108, $E108 ) * $I$3</f>
        <v>0.49907391657659189</v>
      </c>
      <c r="I108" s="11">
        <f>IF( OR( $F108=5,$F108=6,$F108=11,$F108=12 ), 0, IF( OR( $F108=3,$F108=4,$F108=7,$F108=8 ), -1, 1 ) ) * $H$7 * IF( OR( $F108=3,$F108=4,$F108=9,$F108=10 ), D108, C108 ) * $I$3</f>
        <v>0.499073916576592</v>
      </c>
      <c r="J108" s="11">
        <f>IF( OR( $F108=3,$F108=4,$F108=9,$F108=10 ), 0, IF( OR( $F108=7,$F108=8,$F108=11,$F108=12 ), -1, 1 ) ) * $H$7 * IF( OR( $F108=5,$F108=6,$F108=11,$F108=12 ), D108, E108 ) * $I$3</f>
        <v>0</v>
      </c>
      <c r="K108" s="11">
        <f>$I$3 + IF( OR( $F108=3,$F108=4,$F108=7,$F108=8,$F108=11,$F108=12 ), -1, 1 ) * $H$7 * IF( OR( $F108=3, $F108=4, $F108=9, $F108=10 ), C108, IF( OR( $F108=5, $F108=6, $F108=11, $F108=12 ), E108, D108 ) ) * $I$3</f>
        <v>1.8521668468156616E-3</v>
      </c>
      <c r="L108" s="14">
        <f t="shared" si="12"/>
        <v>0.99999999999999956</v>
      </c>
      <c r="N108" s="48">
        <f t="shared" si="14"/>
        <v>2</v>
      </c>
      <c r="O108" s="49">
        <f t="shared" si="15"/>
        <v>0</v>
      </c>
      <c r="P108" s="48">
        <f t="shared" si="16"/>
        <v>0</v>
      </c>
      <c r="Q108" s="49">
        <f t="shared" si="17"/>
        <v>1</v>
      </c>
      <c r="R108" s="48">
        <f t="shared" si="18"/>
        <v>0</v>
      </c>
      <c r="S108" s="49">
        <f t="shared" si="19"/>
        <v>1</v>
      </c>
      <c r="T108" s="54" t="str">
        <f t="shared" si="20"/>
        <v>R</v>
      </c>
      <c r="U108" s="55" t="str">
        <f t="shared" si="21"/>
        <v>H</v>
      </c>
    </row>
    <row r="109" spans="1:21" x14ac:dyDescent="0.25">
      <c r="B109" s="7">
        <v>97</v>
      </c>
      <c r="C109" s="4">
        <f>$D$6*($D$7*SIN($B109*2*PI()/$D$2)+$D$5)</f>
        <v>325.22557814154123</v>
      </c>
      <c r="D109" s="59">
        <f>$D$6*($D$7*SIN( ($B109*2*PI()/$D$2) - (2*PI()/3) )+$D$5)</f>
        <v>-158.00383128454681</v>
      </c>
      <c r="E109" s="59">
        <f>$D$6*($D$7*SIN( ($B109*2*PI()/$D$2) + (2*PI()/3) )+$D$5)</f>
        <v>-167.22174685699437</v>
      </c>
      <c r="F109" s="19">
        <f t="shared" si="13"/>
        <v>4</v>
      </c>
      <c r="H109" s="11">
        <f>IF( OR( $F109=7,$F109=8,$F109=1,$F109=2 ), 0,   IF( OR( $F109=3,$F109=4,$F109=11,$F109=12 ), -1, 1) ) * $H$7 * IF( OR( $F109=5,$F109=6,$F109=11,$F109=12 ), $C109, $E109 ) * $I$3</f>
        <v>0.51315054013456984</v>
      </c>
      <c r="I109" s="11">
        <f>IF( OR( $F109=5,$F109=6,$F109=11,$F109=12 ), 0, IF( OR( $F109=3,$F109=4,$F109=7,$F109=8 ), -1, 1 ) ) * $H$7 * IF( OR( $F109=3,$F109=4,$F109=9,$F109=10 ), D109, C109 ) * $I$3</f>
        <v>0.48486367886310194</v>
      </c>
      <c r="J109" s="11">
        <f>IF( OR( $F109=3,$F109=4,$F109=9,$F109=10 ), 0, IF( OR( $F109=7,$F109=8,$F109=11,$F109=12 ), -1, 1 ) ) * $H$7 * IF( OR( $F109=5,$F109=6,$F109=11,$F109=12 ), D109, E109 ) * $I$3</f>
        <v>0</v>
      </c>
      <c r="K109" s="11">
        <f>$I$3 + IF( OR( $F109=3,$F109=4,$F109=7,$F109=8,$F109=11,$F109=12 ), -1, 1 ) * $H$7 * IF( OR( $F109=3, $F109=4, $F109=9, $F109=10 ), C109, IF( OR( $F109=5, $F109=6, $F109=11, $F109=12 ), E109, D109 ) ) * $I$3</f>
        <v>1.9857810023279354E-3</v>
      </c>
      <c r="L109" s="12">
        <f t="shared" si="12"/>
        <v>0.99999999999999967</v>
      </c>
      <c r="N109" s="48">
        <f t="shared" si="14"/>
        <v>2</v>
      </c>
      <c r="O109" s="49">
        <f t="shared" si="15"/>
        <v>0</v>
      </c>
      <c r="P109" s="48">
        <f t="shared" si="16"/>
        <v>0</v>
      </c>
      <c r="Q109" s="49">
        <f t="shared" si="17"/>
        <v>1</v>
      </c>
      <c r="R109" s="48">
        <f t="shared" si="18"/>
        <v>0</v>
      </c>
      <c r="S109" s="49">
        <f t="shared" si="19"/>
        <v>1</v>
      </c>
      <c r="T109" s="54" t="str">
        <f t="shared" si="20"/>
        <v>R</v>
      </c>
      <c r="U109" s="55" t="str">
        <f t="shared" si="21"/>
        <v>H</v>
      </c>
    </row>
    <row r="110" spans="1:21" x14ac:dyDescent="0.25">
      <c r="B110" s="7">
        <v>98</v>
      </c>
      <c r="C110" s="4">
        <f>$D$6*($D$7*SIN($B110*2*PI()/$D$2)+$D$5)</f>
        <v>325.09496618576264</v>
      </c>
      <c r="D110" s="59">
        <f>$D$6*($D$7*SIN( ($B110*2*PI()/$D$2) - (2*PI()/3) )+$D$5)</f>
        <v>-153.33080144988165</v>
      </c>
      <c r="E110" s="59">
        <f>$D$6*($D$7*SIN( ($B110*2*PI()/$D$2) + (2*PI()/3) )+$D$5)</f>
        <v>-171.76416473588077</v>
      </c>
      <c r="F110" s="19">
        <f t="shared" si="13"/>
        <v>4</v>
      </c>
      <c r="H110" s="11">
        <f>IF( OR( $F110=7,$F110=8,$F110=1,$F110=2 ), 0,   IF( OR( $F110=3,$F110=4,$F110=11,$F110=12 ), -1, 1) ) * $H$7 * IF( OR( $F110=5,$F110=6,$F110=11,$F110=12 ), $C110, $E110 ) * $I$3</f>
        <v>0.52708978088452374</v>
      </c>
      <c r="I110" s="11">
        <f>IF( OR( $F110=5,$F110=6,$F110=11,$F110=12 ), 0, IF( OR( $F110=3,$F110=4,$F110=7,$F110=8 ), -1, 1 ) ) * $H$7 * IF( OR( $F110=3,$F110=4,$F110=9,$F110=10 ), D110, C110 ) * $I$3</f>
        <v>0.4705236314183513</v>
      </c>
      <c r="J110" s="11">
        <f>IF( OR( $F110=3,$F110=4,$F110=9,$F110=10 ), 0, IF( OR( $F110=7,$F110=8,$F110=11,$F110=12 ), -1, 1 ) ) * $H$7 * IF( OR( $F110=5,$F110=6,$F110=11,$F110=12 ), D110, E110 ) * $I$3</f>
        <v>0</v>
      </c>
      <c r="K110" s="11">
        <f>$I$3 + IF( OR( $F110=3,$F110=4,$F110=7,$F110=8,$F110=11,$F110=12 ), -1, 1 ) * $H$7 * IF( OR( $F110=3, $F110=4, $F110=9, $F110=10 ), C110, IF( OR( $F110=5, $F110=6, $F110=11, $F110=12 ), E110, D110 ) ) * $I$3</f>
        <v>2.3865876971242983E-3</v>
      </c>
      <c r="L110" s="12">
        <f t="shared" si="12"/>
        <v>0.99999999999999933</v>
      </c>
      <c r="N110" s="48">
        <f t="shared" si="14"/>
        <v>2</v>
      </c>
      <c r="O110" s="49">
        <f t="shared" si="15"/>
        <v>0</v>
      </c>
      <c r="P110" s="48">
        <f t="shared" si="16"/>
        <v>0</v>
      </c>
      <c r="Q110" s="49">
        <f t="shared" si="17"/>
        <v>1</v>
      </c>
      <c r="R110" s="48">
        <f t="shared" si="18"/>
        <v>0</v>
      </c>
      <c r="S110" s="49">
        <f t="shared" si="19"/>
        <v>1</v>
      </c>
      <c r="T110" s="54" t="str">
        <f t="shared" si="20"/>
        <v>R</v>
      </c>
      <c r="U110" s="55" t="str">
        <f t="shared" si="21"/>
        <v>H</v>
      </c>
    </row>
    <row r="111" spans="1:21" x14ac:dyDescent="0.25">
      <c r="B111" s="7">
        <v>99</v>
      </c>
      <c r="C111" s="4">
        <f>$D$6*($D$7*SIN($B111*2*PI()/$D$2)+$D$5)</f>
        <v>324.87731844645486</v>
      </c>
      <c r="D111" s="59">
        <f>$D$6*($D$7*SIN( ($B111*2*PI()/$D$2) - (2*PI()/3) )+$D$5)</f>
        <v>-148.61672125199522</v>
      </c>
      <c r="E111" s="59">
        <f>$D$6*($D$7*SIN( ($B111*2*PI()/$D$2) + (2*PI()/3) )+$D$5)</f>
        <v>-176.26059719445956</v>
      </c>
      <c r="F111" s="19">
        <f t="shared" si="13"/>
        <v>4</v>
      </c>
      <c r="H111" s="11">
        <f>IF( OR( $F111=7,$F111=8,$F111=1,$F111=2 ), 0,   IF( OR( $F111=3,$F111=4,$F111=11,$F111=12 ), -1, 1) ) * $H$7 * IF( OR( $F111=5,$F111=6,$F111=11,$F111=12 ), $C111, $E111 ) * $I$3</f>
        <v>0.54088790695464262</v>
      </c>
      <c r="I111" s="11">
        <f>IF( OR( $F111=5,$F111=6,$F111=11,$F111=12 ), 0, IF( OR( $F111=3,$F111=4,$F111=7,$F111=8 ), -1, 1 ) ) * $H$7 * IF( OR( $F111=3,$F111=4,$F111=9,$F111=10 ), D111, C111 ) * $I$3</f>
        <v>0.45605761341979617</v>
      </c>
      <c r="J111" s="11">
        <f>IF( OR( $F111=3,$F111=4,$F111=9,$F111=10 ), 0, IF( OR( $F111=7,$F111=8,$F111=11,$F111=12 ), -1, 1 ) ) * $H$7 * IF( OR( $F111=5,$F111=6,$F111=11,$F111=12 ), D111, E111 ) * $I$3</f>
        <v>0</v>
      </c>
      <c r="K111" s="11">
        <f>$I$3 + IF( OR( $F111=3,$F111=4,$F111=7,$F111=8,$F111=11,$F111=12 ), -1, 1 ) * $H$7 * IF( OR( $F111=3, $F111=4, $F111=9, $F111=10 ), C111, IF( OR( $F111=5, $F111=6, $F111=11, $F111=12 ), E111, D111 ) ) * $I$3</f>
        <v>3.0544796255609352E-3</v>
      </c>
      <c r="L111" s="12">
        <f t="shared" si="12"/>
        <v>0.99999999999999978</v>
      </c>
      <c r="N111" s="48">
        <f t="shared" si="14"/>
        <v>2</v>
      </c>
      <c r="O111" s="49">
        <f t="shared" si="15"/>
        <v>0</v>
      </c>
      <c r="P111" s="48">
        <f t="shared" si="16"/>
        <v>0</v>
      </c>
      <c r="Q111" s="49">
        <f t="shared" si="17"/>
        <v>1</v>
      </c>
      <c r="R111" s="48">
        <f t="shared" si="18"/>
        <v>0</v>
      </c>
      <c r="S111" s="49">
        <f t="shared" si="19"/>
        <v>1</v>
      </c>
      <c r="T111" s="54" t="str">
        <f t="shared" si="20"/>
        <v>R</v>
      </c>
      <c r="U111" s="55" t="str">
        <f t="shared" si="21"/>
        <v>H</v>
      </c>
    </row>
    <row r="112" spans="1:21" x14ac:dyDescent="0.25">
      <c r="B112" s="7">
        <v>100</v>
      </c>
      <c r="C112" s="4">
        <f>$D$6*($D$7*SIN($B112*2*PI()/$D$2)+$D$5)</f>
        <v>324.57269319318067</v>
      </c>
      <c r="D112" s="59">
        <f>$D$6*($D$7*SIN( ($B112*2*PI()/$D$2) - (2*PI()/3) )+$D$5)</f>
        <v>-143.86285276414705</v>
      </c>
      <c r="E112" s="59">
        <f>$D$6*($D$7*SIN( ($B112*2*PI()/$D$2) + (2*PI()/3) )+$D$5)</f>
        <v>-180.70984042903342</v>
      </c>
      <c r="F112" s="19">
        <f t="shared" si="13"/>
        <v>4</v>
      </c>
      <c r="H112" s="11">
        <f>IF( OR( $F112=7,$F112=8,$F112=1,$F112=2 ), 0,   IF( OR( $F112=3,$F112=4,$F112=11,$F112=12 ), -1, 1) ) * $H$7 * IF( OR( $F112=5,$F112=6,$F112=11,$F112=12 ), $C112, $E112 ) * $I$3</f>
        <v>0.5545412242529254</v>
      </c>
      <c r="I112" s="11">
        <f>IF( OR( $F112=5,$F112=6,$F112=11,$F112=12 ), 0, IF( OR( $F112=3,$F112=4,$F112=7,$F112=8 ), -1, 1 ) ) * $H$7 * IF( OR( $F112=3,$F112=4,$F112=9,$F112=10 ), D112, C112 ) * $I$3</f>
        <v>0.44146949777025585</v>
      </c>
      <c r="J112" s="11">
        <f>IF( OR( $F112=3,$F112=4,$F112=9,$F112=10 ), 0, IF( OR( $F112=7,$F112=8,$F112=11,$F112=12 ), -1, 1 ) ) * $H$7 * IF( OR( $F112=5,$F112=6,$F112=11,$F112=12 ), D112, E112 ) * $I$3</f>
        <v>0</v>
      </c>
      <c r="K112" s="11">
        <f>$I$3 + IF( OR( $F112=3,$F112=4,$F112=7,$F112=8,$F112=11,$F112=12 ), -1, 1 ) * $H$7 * IF( OR( $F112=3, $F112=4, $F112=9, $F112=10 ), C112, IF( OR( $F112=5, $F112=6, $F112=11, $F112=12 ), E112, D112 ) ) * $I$3</f>
        <v>3.9892779768181397E-3</v>
      </c>
      <c r="L112" s="12">
        <f t="shared" si="12"/>
        <v>0.99999999999999944</v>
      </c>
      <c r="N112" s="48">
        <f t="shared" si="14"/>
        <v>2</v>
      </c>
      <c r="O112" s="49">
        <f t="shared" si="15"/>
        <v>0</v>
      </c>
      <c r="P112" s="48">
        <f t="shared" si="16"/>
        <v>0</v>
      </c>
      <c r="Q112" s="49">
        <f t="shared" si="17"/>
        <v>1</v>
      </c>
      <c r="R112" s="48">
        <f t="shared" si="18"/>
        <v>0</v>
      </c>
      <c r="S112" s="49">
        <f t="shared" si="19"/>
        <v>1</v>
      </c>
      <c r="T112" s="54" t="str">
        <f t="shared" si="20"/>
        <v>R</v>
      </c>
      <c r="U112" s="55" t="str">
        <f t="shared" si="21"/>
        <v>H</v>
      </c>
    </row>
    <row r="113" spans="2:21" x14ac:dyDescent="0.25">
      <c r="B113" s="7">
        <v>101</v>
      </c>
      <c r="C113" s="4">
        <f>$D$6*($D$7*SIN($B113*2*PI()/$D$2)+$D$5)</f>
        <v>324.18117198148644</v>
      </c>
      <c r="D113" s="59">
        <f>$D$6*($D$7*SIN( ($B113*2*PI()/$D$2) - (2*PI()/3) )+$D$5)</f>
        <v>-139.0704687118841</v>
      </c>
      <c r="E113" s="59">
        <f>$D$6*($D$7*SIN( ($B113*2*PI()/$D$2) + (2*PI()/3) )+$D$5)</f>
        <v>-185.11070326960223</v>
      </c>
      <c r="F113" s="19">
        <f t="shared" si="13"/>
        <v>4</v>
      </c>
      <c r="H113" s="11">
        <f>IF( OR( $F113=7,$F113=8,$F113=1,$F113=2 ), 0,   IF( OR( $F113=3,$F113=4,$F113=11,$F113=12 ), -1, 1) ) * $H$7 * IF( OR( $F113=5,$F113=6,$F113=11,$F113=12 ), $C113, $E113 ) * $I$3</f>
        <v>0.56804607745618318</v>
      </c>
      <c r="I113" s="11">
        <f>IF( OR( $F113=5,$F113=6,$F113=11,$F113=12 ), 0, IF( OR( $F113=3,$F113=4,$F113=7,$F113=8 ), -1, 1 ) ) * $H$7 * IF( OR( $F113=3,$F113=4,$F113=9,$F113=10 ), D113, C113 ) * $I$3</f>
        <v>0.42676319006104313</v>
      </c>
      <c r="J113" s="11">
        <f>IF( OR( $F113=3,$F113=4,$F113=9,$F113=10 ), 0, IF( OR( $F113=7,$F113=8,$F113=11,$F113=12 ), -1, 1 ) ) * $H$7 * IF( OR( $F113=5,$F113=6,$F113=11,$F113=12 ), D113, E113 ) * $I$3</f>
        <v>0</v>
      </c>
      <c r="K113" s="11">
        <f>$I$3 + IF( OR( $F113=3,$F113=4,$F113=7,$F113=8,$F113=11,$F113=12 ), -1, 1 ) * $H$7 * IF( OR( $F113=3, $F113=4, $F113=9, $F113=10 ), C113, IF( OR( $F113=5, $F113=6, $F113=11, $F113=12 ), E113, D113 ) ) * $I$3</f>
        <v>5.1907324827733525E-3</v>
      </c>
      <c r="L113" s="12">
        <f t="shared" si="12"/>
        <v>0.99999999999999967</v>
      </c>
      <c r="N113" s="48">
        <f t="shared" si="14"/>
        <v>2</v>
      </c>
      <c r="O113" s="49">
        <f t="shared" si="15"/>
        <v>0</v>
      </c>
      <c r="P113" s="48">
        <f t="shared" si="16"/>
        <v>0</v>
      </c>
      <c r="Q113" s="49">
        <f t="shared" si="17"/>
        <v>1</v>
      </c>
      <c r="R113" s="48">
        <f t="shared" si="18"/>
        <v>0</v>
      </c>
      <c r="S113" s="49">
        <f t="shared" si="19"/>
        <v>1</v>
      </c>
      <c r="T113" s="54" t="str">
        <f t="shared" si="20"/>
        <v>R</v>
      </c>
      <c r="U113" s="55" t="str">
        <f t="shared" si="21"/>
        <v>H</v>
      </c>
    </row>
    <row r="114" spans="2:21" x14ac:dyDescent="0.25">
      <c r="B114" s="7">
        <v>102</v>
      </c>
      <c r="C114" s="4">
        <f>$D$6*($D$7*SIN($B114*2*PI()/$D$2)+$D$5)</f>
        <v>323.70285963106801</v>
      </c>
      <c r="D114" s="59">
        <f>$D$6*($D$7*SIN( ($B114*2*PI()/$D$2) - (2*PI()/3) )+$D$5)</f>
        <v>-134.2408521323012</v>
      </c>
      <c r="E114" s="59">
        <f>$D$6*($D$7*SIN( ($B114*2*PI()/$D$2) + (2*PI()/3) )+$D$5)</f>
        <v>-189.46200749876672</v>
      </c>
      <c r="F114" s="19">
        <f t="shared" si="13"/>
        <v>4</v>
      </c>
      <c r="H114" s="11">
        <f>IF( OR( $F114=7,$F114=8,$F114=1,$F114=2 ), 0,   IF( OR( $F114=3,$F114=4,$F114=11,$F114=12 ), -1, 1) ) * $H$7 * IF( OR( $F114=5,$F114=6,$F114=11,$F114=12 ), $C114, $E114 ) * $I$3</f>
        <v>0.58139885098865396</v>
      </c>
      <c r="I114" s="11">
        <f>IF( OR( $F114=5,$F114=6,$F114=11,$F114=12 ), 0, IF( OR( $F114=3,$F114=4,$F114=7,$F114=8 ), -1, 1 ) ) * $H$7 * IF( OR( $F114=3,$F114=4,$F114=9,$F114=10 ), D114, C114 ) * $I$3</f>
        <v>0.41194262752634325</v>
      </c>
      <c r="J114" s="11">
        <f>IF( OR( $F114=3,$F114=4,$F114=9,$F114=10 ), 0, IF( OR( $F114=7,$F114=8,$F114=11,$F114=12 ), -1, 1 ) ) * $H$7 * IF( OR( $F114=5,$F114=6,$F114=11,$F114=12 ), D114, E114 ) * $I$3</f>
        <v>0</v>
      </c>
      <c r="K114" s="11">
        <f>$I$3 + IF( OR( $F114=3,$F114=4,$F114=7,$F114=8,$F114=11,$F114=12 ), -1, 1 ) * $H$7 * IF( OR( $F114=3, $F114=4, $F114=9, $F114=10 ), C114, IF( OR( $F114=5, $F114=6, $F114=11, $F114=12 ), E114, D114 ) ) * $I$3</f>
        <v>6.6585214850025665E-3</v>
      </c>
      <c r="L114" s="12">
        <f t="shared" si="12"/>
        <v>0.99999999999999978</v>
      </c>
      <c r="N114" s="48">
        <f t="shared" si="14"/>
        <v>2</v>
      </c>
      <c r="O114" s="49">
        <f t="shared" si="15"/>
        <v>0</v>
      </c>
      <c r="P114" s="48">
        <f t="shared" si="16"/>
        <v>0</v>
      </c>
      <c r="Q114" s="49">
        <f t="shared" si="17"/>
        <v>1</v>
      </c>
      <c r="R114" s="48">
        <f t="shared" si="18"/>
        <v>0</v>
      </c>
      <c r="S114" s="49">
        <f t="shared" si="19"/>
        <v>1</v>
      </c>
      <c r="T114" s="54" t="str">
        <f t="shared" si="20"/>
        <v>R</v>
      </c>
      <c r="U114" s="55" t="str">
        <f t="shared" si="21"/>
        <v>H</v>
      </c>
    </row>
    <row r="115" spans="2:21" x14ac:dyDescent="0.25">
      <c r="B115" s="7">
        <v>103</v>
      </c>
      <c r="C115" s="4">
        <f>$D$6*($D$7*SIN($B115*2*PI()/$D$2)+$D$5)</f>
        <v>323.13788419770736</v>
      </c>
      <c r="D115" s="59">
        <f>$D$6*($D$7*SIN( ($B115*2*PI()/$D$2) - (2*PI()/3) )+$D$5)</f>
        <v>-129.37529603054091</v>
      </c>
      <c r="E115" s="59">
        <f>$D$6*($D$7*SIN( ($B115*2*PI()/$D$2) + (2*PI()/3) )+$D$5)</f>
        <v>-193.76258816716629</v>
      </c>
      <c r="F115" s="19">
        <f t="shared" si="13"/>
        <v>4</v>
      </c>
      <c r="H115" s="11">
        <f>IF( OR( $F115=7,$F115=8,$F115=1,$F115=2 ), 0,   IF( OR( $F115=3,$F115=4,$F115=11,$F115=12 ), -1, 1) ) * $H$7 * IF( OR( $F115=5,$F115=6,$F115=11,$F115=12 ), $C115, $E115 ) * $I$3</f>
        <v>0.59459596998998088</v>
      </c>
      <c r="I115" s="11">
        <f>IF( OR( $F115=5,$F115=6,$F115=11,$F115=12 ), 0, IF( OR( $F115=3,$F115=4,$F115=7,$F115=8 ), -1, 1 ) ) * $H$7 * IF( OR( $F115=3,$F115=4,$F115=9,$F115=10 ), D115, C115 ) * $I$3</f>
        <v>0.39701177798912041</v>
      </c>
      <c r="J115" s="11">
        <f>IF( OR( $F115=3,$F115=4,$F115=9,$F115=10 ), 0, IF( OR( $F115=7,$F115=8,$F115=11,$F115=12 ), -1, 1 ) ) * $H$7 * IF( OR( $F115=5,$F115=6,$F115=11,$F115=12 ), D115, E115 ) * $I$3</f>
        <v>0</v>
      </c>
      <c r="K115" s="11">
        <f>$I$3 + IF( OR( $F115=3,$F115=4,$F115=7,$F115=8,$F115=11,$F115=12 ), -1, 1 ) * $H$7 * IF( OR( $F115=3, $F115=4, $F115=9, $F115=10 ), C115, IF( OR( $F115=5, $F115=6, $F115=11, $F115=12 ), E115, D115 ) ) * $I$3</f>
        <v>8.3922520208982165E-3</v>
      </c>
      <c r="L115" s="12">
        <f t="shared" si="12"/>
        <v>0.99999999999999944</v>
      </c>
      <c r="N115" s="48">
        <f t="shared" si="14"/>
        <v>2</v>
      </c>
      <c r="O115" s="49">
        <f t="shared" si="15"/>
        <v>0</v>
      </c>
      <c r="P115" s="48">
        <f t="shared" si="16"/>
        <v>0</v>
      </c>
      <c r="Q115" s="49">
        <f t="shared" si="17"/>
        <v>1</v>
      </c>
      <c r="R115" s="48">
        <f t="shared" si="18"/>
        <v>0</v>
      </c>
      <c r="S115" s="49">
        <f t="shared" si="19"/>
        <v>1</v>
      </c>
      <c r="T115" s="54" t="str">
        <f t="shared" si="20"/>
        <v>R</v>
      </c>
      <c r="U115" s="55" t="str">
        <f t="shared" si="21"/>
        <v>H</v>
      </c>
    </row>
    <row r="116" spans="2:21" x14ac:dyDescent="0.25">
      <c r="B116" s="7">
        <v>104</v>
      </c>
      <c r="C116" s="4">
        <f>$D$6*($D$7*SIN($B116*2*PI()/$D$2)+$D$5)</f>
        <v>322.48639693898986</v>
      </c>
      <c r="D116" s="59">
        <f>$D$6*($D$7*SIN( ($B116*2*PI()/$D$2) - (2*PI()/3) )+$D$5)</f>
        <v>-124.47510303362525</v>
      </c>
      <c r="E116" s="59">
        <f>$D$6*($D$7*SIN( ($B116*2*PI()/$D$2) + (2*PI()/3) )+$D$5)</f>
        <v>-198.01129390536454</v>
      </c>
      <c r="F116" s="19">
        <f t="shared" si="13"/>
        <v>4</v>
      </c>
      <c r="H116" s="11">
        <f>IF( OR( $F116=7,$F116=8,$F116=1,$F116=2 ), 0,   IF( OR( $F116=3,$F116=4,$F116=11,$F116=12 ), -1, 1) ) * $H$7 * IF( OR( $F116=5,$F116=6,$F116=11,$F116=12 ), $C116, $E116 ) * $I$3</f>
        <v>0.60763390127229056</v>
      </c>
      <c r="I116" s="11">
        <f>IF( OR( $F116=5,$F116=6,$F116=11,$F116=12 ), 0, IF( OR( $F116=3,$F116=4,$F116=7,$F116=8 ), -1, 1 ) ) * $H$7 * IF( OR( $F116=3,$F116=4,$F116=9,$F116=10 ), D116, C116 ) * $I$3</f>
        <v>0.38197463879883731</v>
      </c>
      <c r="J116" s="11">
        <f>IF( OR( $F116=3,$F116=4,$F116=9,$F116=10 ), 0, IF( OR( $F116=7,$F116=8,$F116=11,$F116=12 ), -1, 1 ) ) * $H$7 * IF( OR( $F116=5,$F116=6,$F116=11,$F116=12 ), D116, E116 ) * $I$3</f>
        <v>0</v>
      </c>
      <c r="K116" s="11">
        <f>$I$3 + IF( OR( $F116=3,$F116=4,$F116=7,$F116=8,$F116=11,$F116=12 ), -1, 1 ) * $H$7 * IF( OR( $F116=3, $F116=4, $F116=9, $F116=10 ), C116, IF( OR( $F116=5, $F116=6, $F116=11, $F116=12 ), E116, D116 ) ) * $I$3</f>
        <v>1.0391459928871916E-2</v>
      </c>
      <c r="L116" s="12">
        <f t="shared" ref="L116:L179" si="22">SUM(H116:K116)</f>
        <v>0.99999999999999978</v>
      </c>
      <c r="N116" s="48">
        <f t="shared" si="14"/>
        <v>2</v>
      </c>
      <c r="O116" s="49">
        <f t="shared" si="15"/>
        <v>0</v>
      </c>
      <c r="P116" s="48">
        <f t="shared" si="16"/>
        <v>0</v>
      </c>
      <c r="Q116" s="49">
        <f t="shared" si="17"/>
        <v>1</v>
      </c>
      <c r="R116" s="48">
        <f t="shared" si="18"/>
        <v>0</v>
      </c>
      <c r="S116" s="49">
        <f t="shared" si="19"/>
        <v>1</v>
      </c>
      <c r="T116" s="54" t="str">
        <f t="shared" si="20"/>
        <v>R</v>
      </c>
      <c r="U116" s="55" t="str">
        <f t="shared" si="21"/>
        <v>H</v>
      </c>
    </row>
    <row r="117" spans="2:21" x14ac:dyDescent="0.25">
      <c r="B117" s="7">
        <v>105</v>
      </c>
      <c r="C117" s="4">
        <f>$D$6*($D$7*SIN($B117*2*PI()/$D$2)+$D$5)</f>
        <v>321.74857227380801</v>
      </c>
      <c r="D117" s="59">
        <f>$D$6*($D$7*SIN( ($B117*2*PI()/$D$2) - (2*PI()/3) )+$D$5)</f>
        <v>-119.54158504171036</v>
      </c>
      <c r="E117" s="59">
        <f>$D$6*($D$7*SIN( ($B117*2*PI()/$D$2) + (2*PI()/3) )+$D$5)</f>
        <v>-202.20698723209748</v>
      </c>
      <c r="F117" s="19">
        <f t="shared" si="13"/>
        <v>4</v>
      </c>
      <c r="H117" s="11">
        <f>IF( OR( $F117=7,$F117=8,$F117=1,$F117=2 ), 0,   IF( OR( $F117=3,$F117=4,$F117=11,$F117=12 ), -1, 1) ) * $H$7 * IF( OR( $F117=5,$F117=6,$F117=11,$F117=12 ), $C117, $E117 ) * $I$3</f>
        <v>0.62050915426610864</v>
      </c>
      <c r="I117" s="11">
        <f>IF( OR( $F117=5,$F117=6,$F117=11,$F117=12 ), 0, IF( OR( $F117=3,$F117=4,$F117=7,$F117=8 ), -1, 1 ) ) * $H$7 * IF( OR( $F117=3,$F117=4,$F117=9,$F117=10 ), D117, C117 ) * $I$3</f>
        <v>0.36683523576126614</v>
      </c>
      <c r="J117" s="11">
        <f>IF( OR( $F117=3,$F117=4,$F117=9,$F117=10 ), 0, IF( OR( $F117=7,$F117=8,$F117=11,$F117=12 ), -1, 1 ) ) * $H$7 * IF( OR( $F117=5,$F117=6,$F117=11,$F117=12 ), D117, E117 ) * $I$3</f>
        <v>0</v>
      </c>
      <c r="K117" s="11">
        <f>$I$3 + IF( OR( $F117=3,$F117=4,$F117=7,$F117=8,$F117=11,$F117=12 ), -1, 1 ) * $H$7 * IF( OR( $F117=3, $F117=4, $F117=9, $F117=10 ), C117, IF( OR( $F117=5, $F117=6, $F117=11, $F117=12 ), E117, D117 ) ) * $I$3</f>
        <v>1.2655609972624604E-2</v>
      </c>
      <c r="L117" s="12">
        <f t="shared" si="22"/>
        <v>0.99999999999999944</v>
      </c>
      <c r="N117" s="48">
        <f t="shared" si="14"/>
        <v>2</v>
      </c>
      <c r="O117" s="49">
        <f t="shared" si="15"/>
        <v>0</v>
      </c>
      <c r="P117" s="48">
        <f t="shared" si="16"/>
        <v>0</v>
      </c>
      <c r="Q117" s="49">
        <f t="shared" si="17"/>
        <v>1</v>
      </c>
      <c r="R117" s="48">
        <f t="shared" si="18"/>
        <v>0</v>
      </c>
      <c r="S117" s="49">
        <f t="shared" si="19"/>
        <v>1</v>
      </c>
      <c r="T117" s="54" t="str">
        <f t="shared" si="20"/>
        <v>R</v>
      </c>
      <c r="U117" s="55" t="str">
        <f t="shared" si="21"/>
        <v>H</v>
      </c>
    </row>
    <row r="118" spans="2:21" x14ac:dyDescent="0.25">
      <c r="B118" s="7">
        <v>106</v>
      </c>
      <c r="C118" s="4">
        <f>$D$6*($D$7*SIN($B118*2*PI()/$D$2)+$D$5)</f>
        <v>320.92460773566597</v>
      </c>
      <c r="D118" s="59">
        <f>$D$6*($D$7*SIN( ($B118*2*PI()/$D$2) - (2*PI()/3) )+$D$5)</f>
        <v>-114.5760628768596</v>
      </c>
      <c r="E118" s="59">
        <f>$D$6*($D$7*SIN( ($B118*2*PI()/$D$2) + (2*PI()/3) )+$D$5)</f>
        <v>-206.34854485880626</v>
      </c>
      <c r="F118" s="19">
        <f t="shared" si="13"/>
        <v>4</v>
      </c>
      <c r="H118" s="11">
        <f>IF( OR( $F118=7,$F118=8,$F118=1,$F118=2 ), 0,   IF( OR( $F118=3,$F118=4,$F118=11,$F118=12 ), -1, 1) ) * $H$7 * IF( OR( $F118=5,$F118=6,$F118=11,$F118=12 ), $C118, $E118 ) * $I$3</f>
        <v>0.63321828195487484</v>
      </c>
      <c r="I118" s="11">
        <f>IF( OR( $F118=5,$F118=6,$F118=11,$F118=12 ), 0, IF( OR( $F118=3,$F118=4,$F118=7,$F118=8 ), -1, 1 ) ) * $H$7 * IF( OR( $F118=3,$F118=4,$F118=9,$F118=10 ), D118, C118 ) * $I$3</f>
        <v>0.3515976220606844</v>
      </c>
      <c r="J118" s="11">
        <f>IF( OR( $F118=3,$F118=4,$F118=9,$F118=10 ), 0, IF( OR( $F118=7,$F118=8,$F118=11,$F118=12 ), -1, 1 ) ) * $H$7 * IF( OR( $F118=5,$F118=6,$F118=11,$F118=12 ), D118, E118 ) * $I$3</f>
        <v>0</v>
      </c>
      <c r="K118" s="11">
        <f>$I$3 + IF( OR( $F118=3,$F118=4,$F118=7,$F118=8,$F118=11,$F118=12 ), -1, 1 ) * $H$7 * IF( OR( $F118=3, $F118=4, $F118=9, $F118=10 ), C118, IF( OR( $F118=5, $F118=6, $F118=11, $F118=12 ), E118, D118 ) ) * $I$3</f>
        <v>1.5184095984440482E-2</v>
      </c>
      <c r="L118" s="12">
        <f t="shared" si="22"/>
        <v>0.99999999999999978</v>
      </c>
      <c r="N118" s="48">
        <f t="shared" si="14"/>
        <v>2</v>
      </c>
      <c r="O118" s="49">
        <f t="shared" si="15"/>
        <v>0</v>
      </c>
      <c r="P118" s="48">
        <f t="shared" si="16"/>
        <v>0</v>
      </c>
      <c r="Q118" s="49">
        <f t="shared" si="17"/>
        <v>1</v>
      </c>
      <c r="R118" s="48">
        <f t="shared" si="18"/>
        <v>0</v>
      </c>
      <c r="S118" s="49">
        <f t="shared" si="19"/>
        <v>1</v>
      </c>
      <c r="T118" s="54" t="str">
        <f t="shared" si="20"/>
        <v>R</v>
      </c>
      <c r="U118" s="55" t="str">
        <f t="shared" si="21"/>
        <v>H</v>
      </c>
    </row>
    <row r="119" spans="2:21" x14ac:dyDescent="0.25">
      <c r="B119" s="7">
        <v>107</v>
      </c>
      <c r="C119" s="4">
        <f>$D$6*($D$7*SIN($B119*2*PI()/$D$2)+$D$5)</f>
        <v>320.0147239197949</v>
      </c>
      <c r="D119" s="59">
        <f>$D$6*($D$7*SIN( ($B119*2*PI()/$D$2) - (2*PI()/3) )+$D$5)</f>
        <v>-109.57986592942707</v>
      </c>
      <c r="E119" s="59">
        <f>$D$6*($D$7*SIN( ($B119*2*PI()/$D$2) + (2*PI()/3) )+$D$5)</f>
        <v>-210.43485799036776</v>
      </c>
      <c r="F119" s="19">
        <f t="shared" si="13"/>
        <v>4</v>
      </c>
      <c r="H119" s="11">
        <f>IF( OR( $F119=7,$F119=8,$F119=1,$F119=2 ), 0,   IF( OR( $F119=3,$F119=4,$F119=11,$F119=12 ), -1, 1) ) * $H$7 * IF( OR( $F119=5,$F119=6,$F119=11,$F119=12 ), $C119, $E119 ) * $I$3</f>
        <v>0.64575788179778881</v>
      </c>
      <c r="I119" s="11">
        <f>IF( OR( $F119=5,$F119=6,$F119=11,$F119=12 ), 0, IF( OR( $F119=3,$F119=4,$F119=7,$F119=8 ), -1, 1 ) ) * $H$7 * IF( OR( $F119=3,$F119=4,$F119=9,$F119=10 ), D119, C119 ) * $I$3</f>
        <v>0.33626587717473833</v>
      </c>
      <c r="J119" s="11">
        <f>IF( OR( $F119=3,$F119=4,$F119=9,$F119=10 ), 0, IF( OR( $F119=7,$F119=8,$F119=11,$F119=12 ), -1, 1 ) ) * $H$7 * IF( OR( $F119=5,$F119=6,$F119=11,$F119=12 ), D119, E119 ) * $I$3</f>
        <v>0</v>
      </c>
      <c r="K119" s="11">
        <f>$I$3 + IF( OR( $F119=3,$F119=4,$F119=7,$F119=8,$F119=11,$F119=12 ), -1, 1 ) * $H$7 * IF( OR( $F119=3, $F119=4, $F119=9, $F119=10 ), C119, IF( OR( $F119=5, $F119=6, $F119=11, $F119=12 ), E119, D119 ) ) * $I$3</f>
        <v>1.7976241027472639E-2</v>
      </c>
      <c r="L119" s="12">
        <f t="shared" si="22"/>
        <v>0.99999999999999978</v>
      </c>
      <c r="N119" s="48">
        <f t="shared" si="14"/>
        <v>2</v>
      </c>
      <c r="O119" s="49">
        <f t="shared" si="15"/>
        <v>0</v>
      </c>
      <c r="P119" s="48">
        <f t="shared" si="16"/>
        <v>0</v>
      </c>
      <c r="Q119" s="49">
        <f t="shared" si="17"/>
        <v>1</v>
      </c>
      <c r="R119" s="48">
        <f t="shared" si="18"/>
        <v>0</v>
      </c>
      <c r="S119" s="49">
        <f t="shared" si="19"/>
        <v>1</v>
      </c>
      <c r="T119" s="54" t="str">
        <f t="shared" si="20"/>
        <v>R</v>
      </c>
      <c r="U119" s="55" t="str">
        <f t="shared" si="21"/>
        <v>H</v>
      </c>
    </row>
    <row r="120" spans="2:21" x14ac:dyDescent="0.25">
      <c r="B120" s="7">
        <v>108</v>
      </c>
      <c r="C120" s="4">
        <f>$D$6*($D$7*SIN($B120*2*PI()/$D$2)+$D$5)</f>
        <v>319.0191644240939</v>
      </c>
      <c r="D120" s="59">
        <f>$D$6*($D$7*SIN( ($B120*2*PI()/$D$2) - (2*PI()/3) )+$D$5)</f>
        <v>-104.55433180214797</v>
      </c>
      <c r="E120" s="59">
        <f>$D$6*($D$7*SIN( ($B120*2*PI()/$D$2) + (2*PI()/3) )+$D$5)</f>
        <v>-214.46483262194579</v>
      </c>
      <c r="F120" s="19">
        <f t="shared" si="13"/>
        <v>4</v>
      </c>
      <c r="H120" s="11">
        <f>IF( OR( $F120=7,$F120=8,$F120=1,$F120=2 ), 0,   IF( OR( $F120=3,$F120=4,$F120=11,$F120=12 ), -1, 1) ) * $H$7 * IF( OR( $F120=5,$F120=6,$F120=11,$F120=12 ), $C120, $E120 ) * $I$3</f>
        <v>0.65812459664075351</v>
      </c>
      <c r="I120" s="11">
        <f>IF( OR( $F120=5,$F120=6,$F120=11,$F120=12 ), 0, IF( OR( $F120=3,$F120=4,$F120=7,$F120=8 ), -1, 1 ) ) * $H$7 * IF( OR( $F120=3,$F120=4,$F120=9,$F120=10 ), D120, C120 ) * $I$3</f>
        <v>0.32084410578226874</v>
      </c>
      <c r="J120" s="11">
        <f>IF( OR( $F120=3,$F120=4,$F120=9,$F120=10 ), 0, IF( OR( $F120=7,$F120=8,$F120=11,$F120=12 ), -1, 1 ) ) * $H$7 * IF( OR( $F120=5,$F120=6,$F120=11,$F120=12 ), D120, E120 ) * $I$3</f>
        <v>0</v>
      </c>
      <c r="K120" s="11">
        <f>$I$3 + IF( OR( $F120=3,$F120=4,$F120=7,$F120=8,$F120=11,$F120=12 ), -1, 1 ) * $H$7 * IF( OR( $F120=3, $F120=4, $F120=9, $F120=10 ), C120, IF( OR( $F120=5, $F120=6, $F120=11, $F120=12 ), E120, D120 ) ) * $I$3</f>
        <v>2.1031297576977304E-2</v>
      </c>
      <c r="L120" s="12">
        <f t="shared" si="22"/>
        <v>0.99999999999999956</v>
      </c>
      <c r="N120" s="48">
        <f t="shared" si="14"/>
        <v>2</v>
      </c>
      <c r="O120" s="49">
        <f t="shared" si="15"/>
        <v>0</v>
      </c>
      <c r="P120" s="48">
        <f t="shared" si="16"/>
        <v>0</v>
      </c>
      <c r="Q120" s="49">
        <f t="shared" si="17"/>
        <v>1</v>
      </c>
      <c r="R120" s="48">
        <f t="shared" si="18"/>
        <v>0</v>
      </c>
      <c r="S120" s="49">
        <f t="shared" si="19"/>
        <v>1</v>
      </c>
      <c r="T120" s="54" t="str">
        <f t="shared" si="20"/>
        <v>R</v>
      </c>
      <c r="U120" s="55" t="str">
        <f t="shared" si="21"/>
        <v>H</v>
      </c>
    </row>
    <row r="121" spans="2:21" x14ac:dyDescent="0.25">
      <c r="B121" s="7">
        <v>109</v>
      </c>
      <c r="C121" s="4">
        <f>$D$6*($D$7*SIN($B121*2*PI()/$D$2)+$D$5)</f>
        <v>317.93819578391367</v>
      </c>
      <c r="D121" s="59">
        <f>$D$6*($D$7*SIN( ($B121*2*PI()/$D$2) - (2*PI()/3) )+$D$5)</f>
        <v>-99.500805952030134</v>
      </c>
      <c r="E121" s="59">
        <f>$D$6*($D$7*SIN( ($B121*2*PI()/$D$2) + (2*PI()/3) )+$D$5)</f>
        <v>-218.43738983188342</v>
      </c>
      <c r="F121" s="19">
        <f t="shared" si="13"/>
        <v>4</v>
      </c>
      <c r="H121" s="11">
        <f>IF( OR( $F121=7,$F121=8,$F121=1,$F121=2 ), 0,   IF( OR( $F121=3,$F121=4,$F121=11,$F121=12 ), -1, 1) ) * $H$7 * IF( OR( $F121=5,$F121=6,$F121=11,$F121=12 ), $C121, $E121 ) * $I$3</f>
        <v>0.67031511561516832</v>
      </c>
      <c r="I121" s="11">
        <f>IF( OR( $F121=5,$F121=6,$F121=11,$F121=12 ), 0, IF( OR( $F121=3,$F121=4,$F121=7,$F121=8 ), -1, 1 ) ) * $H$7 * IF( OR( $F121=3,$F121=4,$F121=9,$F121=10 ), D121, C121 ) * $I$3</f>
        <v>0.30533643666438981</v>
      </c>
      <c r="J121" s="11">
        <f>IF( OR( $F121=3,$F121=4,$F121=9,$F121=10 ), 0, IF( OR( $F121=7,$F121=8,$F121=11,$F121=12 ), -1, 1 ) ) * $H$7 * IF( OR( $F121=5,$F121=6,$F121=11,$F121=12 ), D121, E121 ) * $I$3</f>
        <v>0</v>
      </c>
      <c r="K121" s="11">
        <f>$I$3 + IF( OR( $F121=3,$F121=4,$F121=7,$F121=8,$F121=11,$F121=12 ), -1, 1 ) * $H$7 * IF( OR( $F121=3, $F121=4, $F121=9, $F121=10 ), C121, IF( OR( $F121=5, $F121=6, $F121=11, $F121=12 ), E121, D121 ) ) * $I$3</f>
        <v>2.4348447720441535E-2</v>
      </c>
      <c r="L121" s="12">
        <f t="shared" si="22"/>
        <v>0.99999999999999967</v>
      </c>
      <c r="N121" s="48">
        <f t="shared" si="14"/>
        <v>2</v>
      </c>
      <c r="O121" s="49">
        <f t="shared" si="15"/>
        <v>0</v>
      </c>
      <c r="P121" s="48">
        <f t="shared" si="16"/>
        <v>0</v>
      </c>
      <c r="Q121" s="49">
        <f t="shared" si="17"/>
        <v>1</v>
      </c>
      <c r="R121" s="48">
        <f t="shared" si="18"/>
        <v>0</v>
      </c>
      <c r="S121" s="49">
        <f t="shared" si="19"/>
        <v>1</v>
      </c>
      <c r="T121" s="54" t="str">
        <f t="shared" si="20"/>
        <v>R</v>
      </c>
      <c r="U121" s="55" t="str">
        <f t="shared" si="21"/>
        <v>H</v>
      </c>
    </row>
    <row r="122" spans="2:21" x14ac:dyDescent="0.25">
      <c r="B122" s="7">
        <v>110</v>
      </c>
      <c r="C122" s="4">
        <f>$D$6*($D$7*SIN($B122*2*PI()/$D$2)+$D$5)</f>
        <v>316.77210740069779</v>
      </c>
      <c r="D122" s="59">
        <f>$D$6*($D$7*SIN( ($B122*2*PI()/$D$2) - (2*PI()/3) )+$D$5)</f>
        <v>-94.420641330142104</v>
      </c>
      <c r="E122" s="59">
        <f>$D$6*($D$7*SIN( ($B122*2*PI()/$D$2) + (2*PI()/3) )+$D$5)</f>
        <v>-222.35146607055552</v>
      </c>
      <c r="F122" s="19">
        <f t="shared" si="13"/>
        <v>4</v>
      </c>
      <c r="H122" s="11">
        <f>IF( OR( $F122=7,$F122=8,$F122=1,$F122=2 ), 0,   IF( OR( $F122=3,$F122=4,$F122=11,$F122=12 ), -1, 1) ) * $H$7 * IF( OR( $F122=5,$F122=6,$F122=11,$F122=12 ), $C122, $E122 ) * $I$3</f>
        <v>0.68232617502432591</v>
      </c>
      <c r="I122" s="11">
        <f>IF( OR( $F122=5,$F122=6,$F122=11,$F122=12 ), 0, IF( OR( $F122=3,$F122=4,$F122=7,$F122=8 ), -1, 1 ) ) * $H$7 * IF( OR( $F122=3,$F122=4,$F122=9,$F122=10 ), D122, C122 ) * $I$3</f>
        <v>0.28974702159911275</v>
      </c>
      <c r="J122" s="11">
        <f>IF( OR( $F122=3,$F122=4,$F122=9,$F122=10 ), 0, IF( OR( $F122=7,$F122=8,$F122=11,$F122=12 ), -1, 1 ) ) * $H$7 * IF( OR( $F122=5,$F122=6,$F122=11,$F122=12 ), D122, E122 ) * $I$3</f>
        <v>0</v>
      </c>
      <c r="K122" s="11">
        <f>$I$3 + IF( OR( $F122=3,$F122=4,$F122=7,$F122=8,$F122=11,$F122=12 ), -1, 1 ) * $H$7 * IF( OR( $F122=3, $F122=4, $F122=9, $F122=10 ), C122, IF( OR( $F122=5, $F122=6, $F122=11, $F122=12 ), E122, D122 ) ) * $I$3</f>
        <v>2.7926803376560838E-2</v>
      </c>
      <c r="L122" s="12">
        <f t="shared" si="22"/>
        <v>0.99999999999999944</v>
      </c>
      <c r="N122" s="48">
        <f t="shared" si="14"/>
        <v>2</v>
      </c>
      <c r="O122" s="49">
        <f t="shared" si="15"/>
        <v>0</v>
      </c>
      <c r="P122" s="48">
        <f t="shared" si="16"/>
        <v>0</v>
      </c>
      <c r="Q122" s="49">
        <f t="shared" si="17"/>
        <v>1</v>
      </c>
      <c r="R122" s="48">
        <f t="shared" si="18"/>
        <v>0</v>
      </c>
      <c r="S122" s="49">
        <f t="shared" si="19"/>
        <v>1</v>
      </c>
      <c r="T122" s="54" t="str">
        <f t="shared" si="20"/>
        <v>R</v>
      </c>
      <c r="U122" s="55" t="str">
        <f t="shared" si="21"/>
        <v>H</v>
      </c>
    </row>
    <row r="123" spans="2:21" x14ac:dyDescent="0.25">
      <c r="B123" s="7">
        <v>111</v>
      </c>
      <c r="C123" s="4">
        <f>$D$6*($D$7*SIN($B123*2*PI()/$D$2)+$D$5)</f>
        <v>315.52121146450355</v>
      </c>
      <c r="D123" s="59">
        <f>$D$6*($D$7*SIN( ($B123*2*PI()/$D$2) - (2*PI()/3) )+$D$5)</f>
        <v>-89.315198019396263</v>
      </c>
      <c r="E123" s="59">
        <f>$D$6*($D$7*SIN( ($B123*2*PI()/$D$2) + (2*PI()/3) )+$D$5)</f>
        <v>-226.2060134451072</v>
      </c>
      <c r="F123" s="19">
        <f t="shared" si="13"/>
        <v>4</v>
      </c>
      <c r="H123" s="11">
        <f>IF( OR( $F123=7,$F123=8,$F123=1,$F123=2 ), 0,   IF( OR( $F123=3,$F123=4,$F123=11,$F123=12 ), -1, 1) ) * $H$7 * IF( OR( $F123=5,$F123=6,$F123=11,$F123=12 ), $C123, $E123 ) * $I$3</f>
        <v>0.6941545592171845</v>
      </c>
      <c r="I123" s="11">
        <f>IF( OR( $F123=5,$F123=6,$F123=11,$F123=12 ), 0, IF( OR( $F123=3,$F123=4,$F123=7,$F123=8 ), -1, 1 ) ) * $H$7 * IF( OR( $F123=3,$F123=4,$F123=9,$F123=10 ), D123, C123 ) * $I$3</f>
        <v>0.27408003424981708</v>
      </c>
      <c r="J123" s="11">
        <f>IF( OR( $F123=3,$F123=4,$F123=9,$F123=10 ), 0, IF( OR( $F123=7,$F123=8,$F123=11,$F123=12 ), -1, 1 ) ) * $H$7 * IF( OR( $F123=5,$F123=6,$F123=11,$F123=12 ), D123, E123 ) * $I$3</f>
        <v>0</v>
      </c>
      <c r="K123" s="11">
        <f>$I$3 + IF( OR( $F123=3,$F123=4,$F123=7,$F123=8,$F123=11,$F123=12 ), -1, 1 ) * $H$7 * IF( OR( $F123=3, $F123=4, $F123=9, $F123=10 ), C123, IF( OR( $F123=5, $F123=6, $F123=11, $F123=12 ), E123, D123 ) ) * $I$3</f>
        <v>3.1765406532998086E-2</v>
      </c>
      <c r="L123" s="12">
        <f t="shared" si="22"/>
        <v>0.99999999999999967</v>
      </c>
      <c r="N123" s="48">
        <f t="shared" si="14"/>
        <v>2</v>
      </c>
      <c r="O123" s="49">
        <f t="shared" si="15"/>
        <v>0</v>
      </c>
      <c r="P123" s="48">
        <f t="shared" si="16"/>
        <v>0</v>
      </c>
      <c r="Q123" s="49">
        <f t="shared" si="17"/>
        <v>1</v>
      </c>
      <c r="R123" s="48">
        <f t="shared" si="18"/>
        <v>0</v>
      </c>
      <c r="S123" s="49">
        <f t="shared" si="19"/>
        <v>1</v>
      </c>
      <c r="T123" s="54" t="str">
        <f t="shared" si="20"/>
        <v>R</v>
      </c>
      <c r="U123" s="55" t="str">
        <f t="shared" si="21"/>
        <v>H</v>
      </c>
    </row>
    <row r="124" spans="2:21" x14ac:dyDescent="0.25">
      <c r="B124" s="7">
        <v>112</v>
      </c>
      <c r="C124" s="4">
        <f>$D$6*($D$7*SIN($B124*2*PI()/$D$2)+$D$5)</f>
        <v>314.18584287042091</v>
      </c>
      <c r="D124" s="59">
        <f>$D$6*($D$7*SIN( ($B124*2*PI()/$D$2) - (2*PI()/3) )+$D$5)</f>
        <v>-84.185842870420871</v>
      </c>
      <c r="E124" s="59">
        <f>$D$6*($D$7*SIN( ($B124*2*PI()/$D$2) + (2*PI()/3) )+$D$5)</f>
        <v>-230</v>
      </c>
      <c r="F124" s="19">
        <f t="shared" si="13"/>
        <v>4</v>
      </c>
      <c r="H124" s="11">
        <f>IF( OR( $F124=7,$F124=8,$F124=1,$F124=2 ), 0,   IF( OR( $F124=3,$F124=4,$F124=11,$F124=12 ), -1, 1) ) * $H$7 * IF( OR( $F124=5,$F124=6,$F124=11,$F124=12 ), $C124, $E124 ) * $I$3</f>
        <v>0.70579710144927521</v>
      </c>
      <c r="I124" s="11">
        <f>IF( OR( $F124=5,$F124=6,$F124=11,$F124=12 ), 0, IF( OR( $F124=3,$F124=4,$F124=7,$F124=8 ), -1, 1 ) ) * $H$7 * IF( OR( $F124=3,$F124=4,$F124=9,$F124=10 ), D124, C124 ) * $I$3</f>
        <v>0.25833966904785732</v>
      </c>
      <c r="J124" s="11">
        <f>IF( OR( $F124=3,$F124=4,$F124=9,$F124=10 ), 0, IF( OR( $F124=7,$F124=8,$F124=11,$F124=12 ), -1, 1 ) ) * $H$7 * IF( OR( $F124=5,$F124=6,$F124=11,$F124=12 ), D124, E124 ) * $I$3</f>
        <v>0</v>
      </c>
      <c r="K124" s="11">
        <f>$I$3 + IF( OR( $F124=3,$F124=4,$F124=7,$F124=8,$F124=11,$F124=12 ), -1, 1 ) * $H$7 * IF( OR( $F124=3, $F124=4, $F124=9, $F124=10 ), C124, IF( OR( $F124=5, $F124=6, $F124=11, $F124=12 ), E124, D124 ) ) * $I$3</f>
        <v>3.5863229502867355E-2</v>
      </c>
      <c r="L124" s="12">
        <f t="shared" si="22"/>
        <v>0.99999999999999989</v>
      </c>
      <c r="N124" s="48">
        <f t="shared" si="14"/>
        <v>2</v>
      </c>
      <c r="O124" s="49">
        <f t="shared" si="15"/>
        <v>0</v>
      </c>
      <c r="P124" s="48">
        <f t="shared" si="16"/>
        <v>0</v>
      </c>
      <c r="Q124" s="49">
        <f t="shared" si="17"/>
        <v>1</v>
      </c>
      <c r="R124" s="48">
        <f t="shared" si="18"/>
        <v>0</v>
      </c>
      <c r="S124" s="49">
        <f t="shared" si="19"/>
        <v>1</v>
      </c>
      <c r="T124" s="54" t="str">
        <f t="shared" si="20"/>
        <v>R</v>
      </c>
      <c r="U124" s="55" t="str">
        <f t="shared" si="21"/>
        <v>H</v>
      </c>
    </row>
    <row r="125" spans="2:21" x14ac:dyDescent="0.25">
      <c r="B125" s="7">
        <v>113</v>
      </c>
      <c r="C125" s="4">
        <f>$D$6*($D$7*SIN($B125*2*PI()/$D$2)+$D$5)</f>
        <v>312.76635912891277</v>
      </c>
      <c r="D125" s="59">
        <f>$D$6*($D$7*SIN( ($B125*2*PI()/$D$2) - (2*PI()/3) )+$D$5)</f>
        <v>-79.033949135621526</v>
      </c>
      <c r="E125" s="59">
        <f>$D$6*($D$7*SIN( ($B125*2*PI()/$D$2) + (2*PI()/3) )+$D$5)</f>
        <v>-233.73240999329107</v>
      </c>
      <c r="F125" s="19">
        <f t="shared" si="13"/>
        <v>4</v>
      </c>
      <c r="H125" s="11">
        <f>IF( OR( $F125=7,$F125=8,$F125=1,$F125=2 ), 0,   IF( OR( $F125=3,$F125=4,$F125=11,$F125=12 ), -1, 1) ) * $H$7 * IF( OR( $F125=5,$F125=6,$F125=11,$F125=12 ), $C125, $E125 ) * $I$3</f>
        <v>0.71725068473051501</v>
      </c>
      <c r="I125" s="11">
        <f>IF( OR( $F125=5,$F125=6,$F125=11,$F125=12 ), 0, IF( OR( $F125=3,$F125=4,$F125=7,$F125=8 ), -1, 1 ) ) * $H$7 * IF( OR( $F125=3,$F125=4,$F125=9,$F125=10 ), D125, C125 ) * $I$3</f>
        <v>0.24253014006961357</v>
      </c>
      <c r="J125" s="11">
        <f>IF( OR( $F125=3,$F125=4,$F125=9,$F125=10 ), 0, IF( OR( $F125=7,$F125=8,$F125=11,$F125=12 ), -1, 1 ) ) * $H$7 * IF( OR( $F125=5,$F125=6,$F125=11,$F125=12 ), D125, E125 ) * $I$3</f>
        <v>0</v>
      </c>
      <c r="K125" s="11">
        <f>$I$3 + IF( OR( $F125=3,$F125=4,$F125=7,$F125=8,$F125=11,$F125=12 ), -1, 1 ) * $H$7 * IF( OR( $F125=3, $F125=4, $F125=9, $F125=10 ), C125, IF( OR( $F125=5, $F125=6, $F125=11, $F125=12 ), E125, D125 ) ) * $I$3</f>
        <v>4.0219175199870949E-2</v>
      </c>
      <c r="L125" s="12">
        <f t="shared" si="22"/>
        <v>0.99999999999999956</v>
      </c>
      <c r="N125" s="48">
        <f t="shared" si="14"/>
        <v>2</v>
      </c>
      <c r="O125" s="49">
        <f t="shared" si="15"/>
        <v>0</v>
      </c>
      <c r="P125" s="48">
        <f t="shared" si="16"/>
        <v>0</v>
      </c>
      <c r="Q125" s="49">
        <f t="shared" si="17"/>
        <v>1</v>
      </c>
      <c r="R125" s="48">
        <f t="shared" si="18"/>
        <v>0</v>
      </c>
      <c r="S125" s="49">
        <f t="shared" si="19"/>
        <v>1</v>
      </c>
      <c r="T125" s="54" t="str">
        <f t="shared" si="20"/>
        <v>R</v>
      </c>
      <c r="U125" s="55" t="str">
        <f t="shared" si="21"/>
        <v>H</v>
      </c>
    </row>
    <row r="126" spans="2:21" x14ac:dyDescent="0.25">
      <c r="B126" s="7">
        <v>114</v>
      </c>
      <c r="C126" s="4">
        <f>$D$6*($D$7*SIN($B126*2*PI()/$D$2)+$D$5)</f>
        <v>311.26314027010113</v>
      </c>
      <c r="D126" s="59">
        <f>$D$6*($D$7*SIN( ($B126*2*PI()/$D$2) - (2*PI()/3) )+$D$5)</f>
        <v>-73.860896101528496</v>
      </c>
      <c r="E126" s="59">
        <f>$D$6*($D$7*SIN( ($B126*2*PI()/$D$2) + (2*PI()/3) )+$D$5)</f>
        <v>-237.40224416857254</v>
      </c>
      <c r="F126" s="19">
        <f t="shared" si="13"/>
        <v>4</v>
      </c>
      <c r="H126" s="11">
        <f>IF( OR( $F126=7,$F126=8,$F126=1,$F126=2 ), 0,   IF( OR( $F126=3,$F126=4,$F126=11,$F126=12 ), -1, 1) ) * $H$7 * IF( OR( $F126=5,$F126=6,$F126=11,$F126=12 ), $C126, $E126 ) * $I$3</f>
        <v>0.7285122426597026</v>
      </c>
      <c r="I126" s="11">
        <f>IF( OR( $F126=5,$F126=6,$F126=11,$F126=12 ), 0, IF( OR( $F126=3,$F126=4,$F126=7,$F126=8 ), -1, 1 ) ) * $H$7 * IF( OR( $F126=3,$F126=4,$F126=9,$F126=10 ), D126, C126 ) * $I$3</f>
        <v>0.22665567990828211</v>
      </c>
      <c r="J126" s="11">
        <f>IF( OR( $F126=3,$F126=4,$F126=9,$F126=10 ), 0, IF( OR( $F126=7,$F126=8,$F126=11,$F126=12 ), -1, 1 ) ) * $H$7 * IF( OR( $F126=5,$F126=6,$F126=11,$F126=12 ), D126, E126 ) * $I$3</f>
        <v>0</v>
      </c>
      <c r="K126" s="11">
        <f>$I$3 + IF( OR( $F126=3,$F126=4,$F126=7,$F126=8,$F126=11,$F126=12 ), -1, 1 ) * $H$7 * IF( OR( $F126=3, $F126=4, $F126=9, $F126=10 ), C126, IF( OR( $F126=5, $F126=6, $F126=11, $F126=12 ), E126, D126 ) ) * $I$3</f>
        <v>4.4832077432015005E-2</v>
      </c>
      <c r="L126" s="12">
        <f t="shared" si="22"/>
        <v>0.99999999999999978</v>
      </c>
      <c r="N126" s="48">
        <f t="shared" si="14"/>
        <v>2</v>
      </c>
      <c r="O126" s="49">
        <f t="shared" si="15"/>
        <v>0</v>
      </c>
      <c r="P126" s="48">
        <f t="shared" si="16"/>
        <v>0</v>
      </c>
      <c r="Q126" s="49">
        <f t="shared" si="17"/>
        <v>1</v>
      </c>
      <c r="R126" s="48">
        <f t="shared" si="18"/>
        <v>0</v>
      </c>
      <c r="S126" s="49">
        <f t="shared" si="19"/>
        <v>1</v>
      </c>
      <c r="T126" s="54" t="str">
        <f t="shared" si="20"/>
        <v>R</v>
      </c>
      <c r="U126" s="55" t="str">
        <f t="shared" si="21"/>
        <v>H</v>
      </c>
    </row>
    <row r="127" spans="2:21" x14ac:dyDescent="0.25">
      <c r="B127" s="7">
        <v>115</v>
      </c>
      <c r="C127" s="4">
        <f>$D$6*($D$7*SIN($B127*2*PI()/$D$2)+$D$5)</f>
        <v>309.67658874202363</v>
      </c>
      <c r="D127" s="59">
        <f>$D$6*($D$7*SIN( ($B127*2*PI()/$D$2) - (2*PI()/3) )+$D$5)</f>
        <v>-68.668068719527739</v>
      </c>
      <c r="E127" s="59">
        <f>$D$6*($D$7*SIN( ($B127*2*PI()/$D$2) + (2*PI()/3) )+$D$5)</f>
        <v>-241.00852002249573</v>
      </c>
      <c r="F127" s="19">
        <f t="shared" si="13"/>
        <v>4</v>
      </c>
      <c r="H127" s="11">
        <f>IF( OR( $F127=7,$F127=8,$F127=1,$F127=2 ), 0,   IF( OR( $F127=3,$F127=4,$F127=11,$F127=12 ), -1, 1) ) * $H$7 * IF( OR( $F127=5,$F127=6,$F127=11,$F127=12 ), $C127, $E127 ) * $I$3</f>
        <v>0.73957876024546565</v>
      </c>
      <c r="I127" s="11">
        <f>IF( OR( $F127=5,$F127=6,$F127=11,$F127=12 ), 0, IF( OR( $F127=3,$F127=4,$F127=7,$F127=8 ), -1, 1 ) ) * $H$7 * IF( OR( $F127=3,$F127=4,$F127=9,$F127=10 ), D127, C127 ) * $I$3</f>
        <v>0.21072053854070574</v>
      </c>
      <c r="J127" s="11">
        <f>IF( OR( $F127=3,$F127=4,$F127=9,$F127=10 ), 0, IF( OR( $F127=7,$F127=8,$F127=11,$F127=12 ), -1, 1 ) ) * $H$7 * IF( OR( $F127=5,$F127=6,$F127=11,$F127=12 ), D127, E127 ) * $I$3</f>
        <v>0</v>
      </c>
      <c r="K127" s="11">
        <f>$I$3 + IF( OR( $F127=3,$F127=4,$F127=7,$F127=8,$F127=11,$F127=12 ), -1, 1 ) * $H$7 * IF( OR( $F127=3, $F127=4, $F127=9, $F127=10 ), C127, IF( OR( $F127=5, $F127=6, $F127=11, $F127=12 ), E127, D127 ) ) * $I$3</f>
        <v>4.9700701213828191E-2</v>
      </c>
      <c r="L127" s="12">
        <f t="shared" si="22"/>
        <v>0.99999999999999956</v>
      </c>
      <c r="N127" s="48">
        <f t="shared" si="14"/>
        <v>2</v>
      </c>
      <c r="O127" s="49">
        <f t="shared" si="15"/>
        <v>0</v>
      </c>
      <c r="P127" s="48">
        <f t="shared" si="16"/>
        <v>0</v>
      </c>
      <c r="Q127" s="49">
        <f t="shared" si="17"/>
        <v>1</v>
      </c>
      <c r="R127" s="48">
        <f t="shared" si="18"/>
        <v>0</v>
      </c>
      <c r="S127" s="49">
        <f t="shared" si="19"/>
        <v>1</v>
      </c>
      <c r="T127" s="54" t="str">
        <f t="shared" si="20"/>
        <v>R</v>
      </c>
      <c r="U127" s="55" t="str">
        <f t="shared" si="21"/>
        <v>H</v>
      </c>
    </row>
    <row r="128" spans="2:21" x14ac:dyDescent="0.25">
      <c r="B128" s="7">
        <v>116</v>
      </c>
      <c r="C128" s="4">
        <f>$D$6*($D$7*SIN($B128*2*PI()/$D$2)+$D$5)</f>
        <v>308.00712930288864</v>
      </c>
      <c r="D128" s="59">
        <f>$D$6*($D$7*SIN( ($B128*2*PI()/$D$2) - (2*PI()/3) )+$D$5)</f>
        <v>-63.456857235076825</v>
      </c>
      <c r="E128" s="59">
        <f>$D$6*($D$7*SIN( ($B128*2*PI()/$D$2) + (2*PI()/3) )+$D$5)</f>
        <v>-244.55027206781168</v>
      </c>
      <c r="F128" s="19">
        <f t="shared" si="13"/>
        <v>4</v>
      </c>
      <c r="H128" s="11">
        <f>IF( OR( $F128=7,$F128=8,$F128=1,$F128=2 ), 0,   IF( OR( $F128=3,$F128=4,$F128=11,$F128=12 ), -1, 1) ) * $H$7 * IF( OR( $F128=5,$F128=6,$F128=11,$F128=12 ), $C128, $E128 ) * $I$3</f>
        <v>0.75044727471344841</v>
      </c>
      <c r="I128" s="11">
        <f>IF( OR( $F128=5,$F128=6,$F128=11,$F128=12 ), 0, IF( OR( $F128=3,$F128=4,$F128=7,$F128=8 ), -1, 1 ) ) * $H$7 * IF( OR( $F128=3,$F128=4,$F128=9,$F128=10 ), D128, C128 ) * $I$3</f>
        <v>0.19472898218955517</v>
      </c>
      <c r="J128" s="11">
        <f>IF( OR( $F128=3,$F128=4,$F128=9,$F128=10 ), 0, IF( OR( $F128=7,$F128=8,$F128=11,$F128=12 ), -1, 1 ) ) * $H$7 * IF( OR( $F128=5,$F128=6,$F128=11,$F128=12 ), D128, E128 ) * $I$3</f>
        <v>0</v>
      </c>
      <c r="K128" s="11">
        <f>$I$3 + IF( OR( $F128=3,$F128=4,$F128=7,$F128=8,$F128=11,$F128=12 ), -1, 1 ) * $H$7 * IF( OR( $F128=3, $F128=4, $F128=9, $F128=10 ), C128, IF( OR( $F128=5, $F128=6, $F128=11, $F128=12 ), E128, D128 ) ) * $I$3</f>
        <v>5.4823743096996003E-2</v>
      </c>
      <c r="L128" s="12">
        <f t="shared" si="22"/>
        <v>0.99999999999999956</v>
      </c>
      <c r="N128" s="48">
        <f t="shared" si="14"/>
        <v>2</v>
      </c>
      <c r="O128" s="49">
        <f t="shared" si="15"/>
        <v>0</v>
      </c>
      <c r="P128" s="48">
        <f t="shared" si="16"/>
        <v>0</v>
      </c>
      <c r="Q128" s="49">
        <f t="shared" si="17"/>
        <v>1</v>
      </c>
      <c r="R128" s="48">
        <f t="shared" si="18"/>
        <v>0</v>
      </c>
      <c r="S128" s="49">
        <f t="shared" si="19"/>
        <v>1</v>
      </c>
      <c r="T128" s="54" t="str">
        <f t="shared" si="20"/>
        <v>R</v>
      </c>
      <c r="U128" s="55" t="str">
        <f t="shared" si="21"/>
        <v>H</v>
      </c>
    </row>
    <row r="129" spans="1:21" x14ac:dyDescent="0.25">
      <c r="B129" s="7">
        <v>117</v>
      </c>
      <c r="C129" s="4">
        <f>$D$6*($D$7*SIN($B129*2*PI()/$D$2)+$D$5)</f>
        <v>306.25520890735686</v>
      </c>
      <c r="D129" s="59">
        <f>$D$6*($D$7*SIN( ($B129*2*PI()/$D$2) - (2*PI()/3) )+$D$5)</f>
        <v>-58.228656815501651</v>
      </c>
      <c r="E129" s="59">
        <f>$D$6*($D$7*SIN( ($B129*2*PI()/$D$2) + (2*PI()/3) )+$D$5)</f>
        <v>-248.02655209185517</v>
      </c>
      <c r="F129" s="19">
        <f t="shared" si="13"/>
        <v>4</v>
      </c>
      <c r="H129" s="11">
        <f>IF( OR( $F129=7,$F129=8,$F129=1,$F129=2 ), 0,   IF( OR( $F129=3,$F129=4,$F129=11,$F129=12 ), -1, 1) ) * $H$7 * IF( OR( $F129=5,$F129=6,$F129=11,$F129=12 ), $C129, $E129 ) * $I$3</f>
        <v>0.76111487629951757</v>
      </c>
      <c r="I129" s="11">
        <f>IF( OR( $F129=5,$F129=6,$F129=11,$F129=12 ), 0, IF( OR( $F129=3,$F129=4,$F129=7,$F129=8 ), -1, 1 ) ) * $H$7 * IF( OR( $F129=3,$F129=4,$F129=9,$F129=10 ), D129, C129 ) * $I$3</f>
        <v>0.178685292181155</v>
      </c>
      <c r="J129" s="11">
        <f>IF( OR( $F129=3,$F129=4,$F129=9,$F129=10 ), 0, IF( OR( $F129=7,$F129=8,$F129=11,$F129=12 ), -1, 1 ) ) * $H$7 * IF( OR( $F129=5,$F129=6,$F129=11,$F129=12 ), D129, E129 ) * $I$3</f>
        <v>0</v>
      </c>
      <c r="K129" s="11">
        <f>$I$3 + IF( OR( $F129=3,$F129=4,$F129=7,$F129=8,$F129=11,$F129=12 ), -1, 1 ) * $H$7 * IF( OR( $F129=3, $F129=4, $F129=9, $F129=10 ), C129, IF( OR( $F129=5, $F129=6, $F129=11, $F129=12 ), E129, D129 ) ) * $I$3</f>
        <v>6.0199831519327285E-2</v>
      </c>
      <c r="L129" s="12">
        <f t="shared" si="22"/>
        <v>0.99999999999999989</v>
      </c>
      <c r="N129" s="48">
        <f t="shared" si="14"/>
        <v>2</v>
      </c>
      <c r="O129" s="49">
        <f t="shared" si="15"/>
        <v>0</v>
      </c>
      <c r="P129" s="48">
        <f t="shared" si="16"/>
        <v>0</v>
      </c>
      <c r="Q129" s="49">
        <f t="shared" si="17"/>
        <v>1</v>
      </c>
      <c r="R129" s="48">
        <f t="shared" si="18"/>
        <v>0</v>
      </c>
      <c r="S129" s="49">
        <f t="shared" si="19"/>
        <v>1</v>
      </c>
      <c r="T129" s="54" t="str">
        <f t="shared" si="20"/>
        <v>R</v>
      </c>
      <c r="U129" s="55" t="str">
        <f t="shared" si="21"/>
        <v>H</v>
      </c>
    </row>
    <row r="130" spans="1:21" x14ac:dyDescent="0.25">
      <c r="B130" s="7">
        <v>118</v>
      </c>
      <c r="C130" s="4">
        <f>$D$6*($D$7*SIN($B130*2*PI()/$D$2)+$D$5)</f>
        <v>304.42129658688128</v>
      </c>
      <c r="D130" s="59">
        <f>$D$6*($D$7*SIN( ($B130*2*PI()/$D$2) - (2*PI()/3) )+$D$5)</f>
        <v>-52.984867176476946</v>
      </c>
      <c r="E130" s="59">
        <f>$D$6*($D$7*SIN( ($B130*2*PI()/$D$2) + (2*PI()/3) )+$D$5)</f>
        <v>-251.43642941040414</v>
      </c>
      <c r="F130" s="19">
        <f t="shared" si="13"/>
        <v>4</v>
      </c>
      <c r="H130" s="11">
        <f>IF( OR( $F130=7,$F130=8,$F130=1,$F130=2 ), 0,   IF( OR( $F130=3,$F130=4,$F130=11,$F130=12 ), -1, 1) ) * $H$7 * IF( OR( $F130=5,$F130=6,$F130=11,$F130=12 ), $C130, $E130 ) * $I$3</f>
        <v>0.77157870902877623</v>
      </c>
      <c r="I130" s="11">
        <f>IF( OR( $F130=5,$F130=6,$F130=11,$F130=12 ), 0, IF( OR( $F130=3,$F130=4,$F130=7,$F130=8 ), -1, 1 ) ) * $H$7 * IF( OR( $F130=3,$F130=4,$F130=9,$F130=10 ), D130, C130 ) * $I$3</f>
        <v>0.16259376379927074</v>
      </c>
      <c r="J130" s="11">
        <f>IF( OR( $F130=3,$F130=4,$F130=9,$F130=10 ), 0, IF( OR( $F130=7,$F130=8,$F130=11,$F130=12 ), -1, 1 ) ) * $H$7 * IF( OR( $F130=5,$F130=6,$F130=11,$F130=12 ), D130, E130 ) * $I$3</f>
        <v>0</v>
      </c>
      <c r="K130" s="11">
        <f>$I$3 + IF( OR( $F130=3,$F130=4,$F130=7,$F130=8,$F130=11,$F130=12 ), -1, 1 ) * $H$7 * IF( OR( $F130=3, $F130=4, $F130=9, $F130=10 ), C130, IF( OR( $F130=5, $F130=6, $F130=11, $F130=12 ), E130, D130 ) ) * $I$3</f>
        <v>6.5827527171952394E-2</v>
      </c>
      <c r="L130" s="12">
        <f t="shared" si="22"/>
        <v>0.99999999999999933</v>
      </c>
      <c r="N130" s="48">
        <f t="shared" si="14"/>
        <v>2</v>
      </c>
      <c r="O130" s="49">
        <f t="shared" si="15"/>
        <v>0</v>
      </c>
      <c r="P130" s="48">
        <f t="shared" si="16"/>
        <v>0</v>
      </c>
      <c r="Q130" s="49">
        <f t="shared" si="17"/>
        <v>1</v>
      </c>
      <c r="R130" s="48">
        <f t="shared" si="18"/>
        <v>0</v>
      </c>
      <c r="S130" s="49">
        <f t="shared" si="19"/>
        <v>1</v>
      </c>
      <c r="T130" s="54" t="str">
        <f t="shared" si="20"/>
        <v>R</v>
      </c>
      <c r="U130" s="55" t="str">
        <f t="shared" si="21"/>
        <v>H</v>
      </c>
    </row>
    <row r="131" spans="1:21" x14ac:dyDescent="0.25">
      <c r="B131" s="7">
        <v>119</v>
      </c>
      <c r="C131" s="4">
        <f>$D$6*($D$7*SIN($B131*2*PI()/$D$2)+$D$5)</f>
        <v>302.5058833241356</v>
      </c>
      <c r="D131" s="59">
        <f>$D$6*($D$7*SIN( ($B131*2*PI()/$D$2) - (2*PI()/3) )+$D$5)</f>
        <v>-47.726892207288643</v>
      </c>
      <c r="E131" s="59">
        <f>$D$6*($D$7*SIN( ($B131*2*PI()/$D$2) + (2*PI()/3) )+$D$5)</f>
        <v>-254.77899111684673</v>
      </c>
      <c r="F131" s="19">
        <f t="shared" si="13"/>
        <v>4</v>
      </c>
      <c r="H131" s="11">
        <f>IF( OR( $F131=7,$F131=8,$F131=1,$F131=2 ), 0,   IF( OR( $F131=3,$F131=4,$F131=11,$F131=12 ), -1, 1) ) * $H$7 * IF( OR( $F131=5,$F131=6,$F131=11,$F131=12 ), $C131, $E131 ) * $I$3</f>
        <v>0.78183597148017847</v>
      </c>
      <c r="I131" s="11">
        <f>IF( OR( $F131=5,$F131=6,$F131=11,$F131=12 ), 0, IF( OR( $F131=3,$F131=4,$F131=7,$F131=8 ), -1, 1 ) ) * $H$7 * IF( OR( $F131=3,$F131=4,$F131=9,$F131=10 ), D131, C131 ) * $I$3</f>
        <v>0.14645870513515793</v>
      </c>
      <c r="J131" s="11">
        <f>IF( OR( $F131=3,$F131=4,$F131=9,$F131=10 ), 0, IF( OR( $F131=7,$F131=8,$F131=11,$F131=12 ), -1, 1 ) ) * $H$7 * IF( OR( $F131=5,$F131=6,$F131=11,$F131=12 ), D131, E131 ) * $I$3</f>
        <v>0</v>
      </c>
      <c r="K131" s="11">
        <f>$I$3 + IF( OR( $F131=3,$F131=4,$F131=7,$F131=8,$F131=11,$F131=12 ), -1, 1 ) * $H$7 * IF( OR( $F131=3, $F131=4, $F131=9, $F131=10 ), C131, IF( OR( $F131=5, $F131=6, $F131=11, $F131=12 ), E131, D131 ) ) * $I$3</f>
        <v>7.1705323384662845E-2</v>
      </c>
      <c r="L131" s="12">
        <f t="shared" si="22"/>
        <v>0.99999999999999922</v>
      </c>
      <c r="N131" s="48">
        <f t="shared" si="14"/>
        <v>2</v>
      </c>
      <c r="O131" s="49">
        <f t="shared" si="15"/>
        <v>0</v>
      </c>
      <c r="P131" s="48">
        <f t="shared" si="16"/>
        <v>0</v>
      </c>
      <c r="Q131" s="49">
        <f t="shared" si="17"/>
        <v>1</v>
      </c>
      <c r="R131" s="48">
        <f t="shared" si="18"/>
        <v>0</v>
      </c>
      <c r="S131" s="49">
        <f t="shared" si="19"/>
        <v>1</v>
      </c>
      <c r="T131" s="54" t="str">
        <f t="shared" si="20"/>
        <v>R</v>
      </c>
      <c r="U131" s="55" t="str">
        <f t="shared" si="21"/>
        <v>H</v>
      </c>
    </row>
    <row r="132" spans="1:21" x14ac:dyDescent="0.25">
      <c r="B132" s="7">
        <v>120</v>
      </c>
      <c r="C132" s="4">
        <f>$D$6*($D$7*SIN($B132*2*PI()/$D$2)+$D$5)</f>
        <v>300.50948192156665</v>
      </c>
      <c r="D132" s="59">
        <f>$D$6*($D$7*SIN( ($B132*2*PI()/$D$2) - (2*PI()/3) )+$D$5)</f>
        <v>-42.45613959497836</v>
      </c>
      <c r="E132" s="59">
        <f>$D$6*($D$7*SIN( ($B132*2*PI()/$D$2) + (2*PI()/3) )+$D$5)</f>
        <v>-258.05334232658822</v>
      </c>
      <c r="F132" s="19">
        <f t="shared" si="13"/>
        <v>4</v>
      </c>
      <c r="H132" s="11">
        <f>IF( OR( $F132=7,$F132=8,$F132=1,$F132=2 ), 0,   IF( OR( $F132=3,$F132=4,$F132=11,$F132=12 ), -1, 1) ) * $H$7 * IF( OR( $F132=5,$F132=6,$F132=11,$F132=12 ), $C132, $E132 ) * $I$3</f>
        <v>0.79188391753653709</v>
      </c>
      <c r="I132" s="11">
        <f>IF( OR( $F132=5,$F132=6,$F132=11,$F132=12 ), 0, IF( OR( $F132=3,$F132=4,$F132=7,$F132=8 ), -1, 1 ) ) * $H$7 * IF( OR( $F132=3,$F132=4,$F132=9,$F132=10 ), D132, C132 ) * $I$3</f>
        <v>0.13028443593418057</v>
      </c>
      <c r="J132" s="11">
        <f>IF( OR( $F132=3,$F132=4,$F132=9,$F132=10 ), 0, IF( OR( $F132=7,$F132=8,$F132=11,$F132=12 ), -1, 1 ) ) * $H$7 * IF( OR( $F132=5,$F132=6,$F132=11,$F132=12 ), D132, E132 ) * $I$3</f>
        <v>0</v>
      </c>
      <c r="K132" s="11">
        <f>$I$3 + IF( OR( $F132=3,$F132=4,$F132=7,$F132=8,$F132=11,$F132=12 ), -1, 1 ) * $H$7 * IF( OR( $F132=3, $F132=4, $F132=9, $F132=10 ), C132, IF( OR( $F132=5, $F132=6, $F132=11, $F132=12 ), E132, D132 ) ) * $I$3</f>
        <v>7.7831646529282095E-2</v>
      </c>
      <c r="L132" s="12">
        <f t="shared" si="22"/>
        <v>0.99999999999999978</v>
      </c>
      <c r="N132" s="48">
        <f t="shared" si="14"/>
        <v>2</v>
      </c>
      <c r="O132" s="49">
        <f t="shared" si="15"/>
        <v>0</v>
      </c>
      <c r="P132" s="48">
        <f t="shared" si="16"/>
        <v>0</v>
      </c>
      <c r="Q132" s="49">
        <f t="shared" si="17"/>
        <v>1</v>
      </c>
      <c r="R132" s="48">
        <f t="shared" si="18"/>
        <v>0</v>
      </c>
      <c r="S132" s="49">
        <f t="shared" si="19"/>
        <v>1</v>
      </c>
      <c r="T132" s="54" t="str">
        <f t="shared" si="20"/>
        <v>R</v>
      </c>
      <c r="U132" s="55" t="str">
        <f t="shared" si="21"/>
        <v>H</v>
      </c>
    </row>
    <row r="133" spans="1:21" x14ac:dyDescent="0.25">
      <c r="B133" s="7">
        <v>121</v>
      </c>
      <c r="C133" s="4">
        <f>$D$6*($D$7*SIN($B133*2*PI()/$D$2)+$D$5)</f>
        <v>298.43262686410458</v>
      </c>
      <c r="D133" s="59">
        <f>$D$6*($D$7*SIN( ($B133*2*PI()/$D$2) - (2*PI()/3) )+$D$5)</f>
        <v>-37.174020447471698</v>
      </c>
      <c r="E133" s="59">
        <f>$D$6*($D$7*SIN( ($B133*2*PI()/$D$2) + (2*PI()/3) )+$D$5)</f>
        <v>-261.25860641663286</v>
      </c>
      <c r="F133" s="19">
        <f t="shared" si="13"/>
        <v>4</v>
      </c>
      <c r="H133" s="11">
        <f>IF( OR( $F133=7,$F133=8,$F133=1,$F133=2 ), 0,   IF( OR( $F133=3,$F133=4,$F133=11,$F133=12 ), -1, 1) ) * $H$7 * IF( OR( $F133=5,$F133=6,$F133=11,$F133=12 ), $C133, $E133 ) * $I$3</f>
        <v>0.80171985711972382</v>
      </c>
      <c r="I133" s="11">
        <f>IF( OR( $F133=5,$F133=6,$F133=11,$F133=12 ), 0, IF( OR( $F133=3,$F133=4,$F133=7,$F133=8 ), -1, 1 ) ) * $H$7 * IF( OR( $F133=3,$F133=4,$F133=9,$F133=10 ), D133, C133 ) * $I$3</f>
        <v>0.11407528643931136</v>
      </c>
      <c r="J133" s="11">
        <f>IF( OR( $F133=3,$F133=4,$F133=9,$F133=10 ), 0, IF( OR( $F133=7,$F133=8,$F133=11,$F133=12 ), -1, 1 ) ) * $H$7 * IF( OR( $F133=5,$F133=6,$F133=11,$F133=12 ), D133, E133 ) * $I$3</f>
        <v>0</v>
      </c>
      <c r="K133" s="11">
        <f>$I$3 + IF( OR( $F133=3,$F133=4,$F133=7,$F133=8,$F133=11,$F133=12 ), -1, 1 ) * $H$7 * IF( OR( $F133=3, $F133=4, $F133=9, $F133=10 ), C133, IF( OR( $F133=5, $F133=6, $F133=11, $F133=12 ), E133, D133 ) ) * $I$3</f>
        <v>8.4204856440964759E-2</v>
      </c>
      <c r="L133" s="12">
        <f t="shared" si="22"/>
        <v>1</v>
      </c>
      <c r="N133" s="48">
        <f t="shared" si="14"/>
        <v>2</v>
      </c>
      <c r="O133" s="49">
        <f t="shared" si="15"/>
        <v>0</v>
      </c>
      <c r="P133" s="48">
        <f t="shared" si="16"/>
        <v>0</v>
      </c>
      <c r="Q133" s="49">
        <f t="shared" si="17"/>
        <v>1</v>
      </c>
      <c r="R133" s="48">
        <f t="shared" si="18"/>
        <v>0</v>
      </c>
      <c r="S133" s="49">
        <f t="shared" si="19"/>
        <v>1</v>
      </c>
      <c r="T133" s="54" t="str">
        <f t="shared" si="20"/>
        <v>R</v>
      </c>
      <c r="U133" s="55" t="str">
        <f t="shared" si="21"/>
        <v>H</v>
      </c>
    </row>
    <row r="134" spans="1:21" x14ac:dyDescent="0.25">
      <c r="B134" s="7">
        <v>122</v>
      </c>
      <c r="C134" s="4">
        <f>$D$6*($D$7*SIN($B134*2*PI()/$D$2)+$D$5)</f>
        <v>296.27587417606867</v>
      </c>
      <c r="D134" s="59">
        <f>$D$6*($D$7*SIN( ($B134*2*PI()/$D$2) - (2*PI()/3) )+$D$5)</f>
        <v>-31.881948915791003</v>
      </c>
      <c r="E134" s="59">
        <f>$D$6*($D$7*SIN( ($B134*2*PI()/$D$2) + (2*PI()/3) )+$D$5)</f>
        <v>-264.39392526027757</v>
      </c>
      <c r="F134" s="19">
        <f t="shared" si="13"/>
        <v>4</v>
      </c>
      <c r="H134" s="11">
        <f>IF( OR( $F134=7,$F134=8,$F134=1,$F134=2 ), 0,   IF( OR( $F134=3,$F134=4,$F134=11,$F134=12 ), -1, 1) ) * $H$7 * IF( OR( $F134=5,$F134=6,$F134=11,$F134=12 ), $C134, $E134 ) * $I$3</f>
        <v>0.8113411569108705</v>
      </c>
      <c r="I134" s="11">
        <f>IF( OR( $F134=5,$F134=6,$F134=11,$F134=12 ), 0, IF( OR( $F134=3,$F134=4,$F134=7,$F134=8 ), -1, 1 ) ) * $H$7 * IF( OR( $F134=3,$F134=4,$F134=9,$F134=10 ), D134, C134 ) * $I$3</f>
        <v>9.7835596231822405E-2</v>
      </c>
      <c r="J134" s="11">
        <f>IF( OR( $F134=3,$F134=4,$F134=9,$F134=10 ), 0, IF( OR( $F134=7,$F134=8,$F134=11,$F134=12 ), -1, 1 ) ) * $H$7 * IF( OR( $F134=5,$F134=6,$F134=11,$F134=12 ), D134, E134 ) * $I$3</f>
        <v>0</v>
      </c>
      <c r="K134" s="11">
        <f>$I$3 + IF( OR( $F134=3,$F134=4,$F134=7,$F134=8,$F134=11,$F134=12 ), -1, 1 ) * $H$7 * IF( OR( $F134=3, $F134=4, $F134=9, $F134=10 ), C134, IF( OR( $F134=5, $F134=6, $F134=11, $F134=12 ), E134, D134 ) ) * $I$3</f>
        <v>9.0823246857306805E-2</v>
      </c>
      <c r="L134" s="12">
        <f t="shared" si="22"/>
        <v>0.99999999999999967</v>
      </c>
      <c r="N134" s="48">
        <f t="shared" si="14"/>
        <v>2</v>
      </c>
      <c r="O134" s="49">
        <f t="shared" si="15"/>
        <v>0</v>
      </c>
      <c r="P134" s="48">
        <f t="shared" si="16"/>
        <v>0</v>
      </c>
      <c r="Q134" s="49">
        <f t="shared" si="17"/>
        <v>1</v>
      </c>
      <c r="R134" s="48">
        <f t="shared" si="18"/>
        <v>0</v>
      </c>
      <c r="S134" s="49">
        <f t="shared" si="19"/>
        <v>1</v>
      </c>
      <c r="T134" s="54" t="str">
        <f t="shared" si="20"/>
        <v>R</v>
      </c>
      <c r="U134" s="55" t="str">
        <f t="shared" si="21"/>
        <v>H</v>
      </c>
    </row>
    <row r="135" spans="1:21" x14ac:dyDescent="0.25">
      <c r="B135" s="7">
        <v>123</v>
      </c>
      <c r="C135" s="4">
        <f>$D$6*($D$7*SIN($B135*2*PI()/$D$2)+$D$5)</f>
        <v>294.03980127230545</v>
      </c>
      <c r="D135" s="59">
        <f>$D$6*($D$7*SIN( ($B135*2*PI()/$D$2) - (2*PI()/3) )+$D$5)</f>
        <v>-26.581341815452074</v>
      </c>
      <c r="E135" s="59">
        <f>$D$6*($D$7*SIN( ($B135*2*PI()/$D$2) + (2*PI()/3) )+$D$5)</f>
        <v>-267.45845945685323</v>
      </c>
      <c r="F135" s="19">
        <f t="shared" si="13"/>
        <v>4</v>
      </c>
      <c r="H135" s="11">
        <f>IF( OR( $F135=7,$F135=8,$F135=1,$F135=2 ), 0,   IF( OR( $F135=3,$F135=4,$F135=11,$F135=12 ), -1, 1) ) * $H$7 * IF( OR( $F135=5,$F135=6,$F135=11,$F135=12 ), $C135, $E135 ) * $I$3</f>
        <v>0.82074524105537172</v>
      </c>
      <c r="I135" s="11">
        <f>IF( OR( $F135=5,$F135=6,$F135=11,$F135=12 ), 0, IF( OR( $F135=3,$F135=4,$F135=7,$F135=8 ), -1, 1 ) ) * $H$7 * IF( OR( $F135=3,$F135=4,$F135=9,$F135=10 ), D135, C135 ) * $I$3</f>
        <v>8.1569713069471694E-2</v>
      </c>
      <c r="J135" s="11">
        <f>IF( OR( $F135=3,$F135=4,$F135=9,$F135=10 ), 0, IF( OR( $F135=7,$F135=8,$F135=11,$F135=12 ), -1, 1 ) ) * $H$7 * IF( OR( $F135=5,$F135=6,$F135=11,$F135=12 ), D135, E135 ) * $I$3</f>
        <v>0</v>
      </c>
      <c r="K135" s="11">
        <f>$I$3 + IF( OR( $F135=3,$F135=4,$F135=7,$F135=8,$F135=11,$F135=12 ), -1, 1 ) * $H$7 * IF( OR( $F135=3, $F135=4, $F135=9, $F135=10 ), C135, IF( OR( $F135=5, $F135=6, $F135=11, $F135=12 ), E135, D135 ) ) * $I$3</f>
        <v>9.768504587515614E-2</v>
      </c>
      <c r="L135" s="12">
        <f t="shared" si="22"/>
        <v>0.99999999999999956</v>
      </c>
      <c r="N135" s="48">
        <f t="shared" si="14"/>
        <v>2</v>
      </c>
      <c r="O135" s="49">
        <f t="shared" si="15"/>
        <v>0</v>
      </c>
      <c r="P135" s="48">
        <f t="shared" si="16"/>
        <v>0</v>
      </c>
      <c r="Q135" s="49">
        <f t="shared" si="17"/>
        <v>1</v>
      </c>
      <c r="R135" s="48">
        <f t="shared" si="18"/>
        <v>0</v>
      </c>
      <c r="S135" s="49">
        <f t="shared" si="19"/>
        <v>1</v>
      </c>
      <c r="T135" s="54" t="str">
        <f t="shared" si="20"/>
        <v>R</v>
      </c>
      <c r="U135" s="55" t="str">
        <f t="shared" si="21"/>
        <v>H</v>
      </c>
    </row>
    <row r="136" spans="1:21" x14ac:dyDescent="0.25">
      <c r="B136" s="7">
        <v>124</v>
      </c>
      <c r="C136" s="4">
        <f>$D$6*($D$7*SIN($B136*2*PI()/$D$2)+$D$5)</f>
        <v>291.7250068036015</v>
      </c>
      <c r="D136" s="59">
        <f>$D$6*($D$7*SIN( ($B136*2*PI()/$D$2) - (2*PI()/3) )+$D$5)</f>
        <v>-21.273618247148939</v>
      </c>
      <c r="E136" s="59">
        <f>$D$6*($D$7*SIN( ($B136*2*PI()/$D$2) + (2*PI()/3) )+$D$5)</f>
        <v>-270.45138855645251</v>
      </c>
      <c r="F136" s="19">
        <f t="shared" si="13"/>
        <v>4</v>
      </c>
      <c r="H136" s="11">
        <f>IF( OR( $F136=7,$F136=8,$F136=1,$F136=2 ), 0,   IF( OR( $F136=3,$F136=4,$F136=11,$F136=12 ), -1, 1) ) * $H$7 * IF( OR( $F136=5,$F136=6,$F136=11,$F136=12 ), $C136, $E136 ) * $I$3</f>
        <v>0.82992959185250381</v>
      </c>
      <c r="I136" s="11">
        <f>IF( OR( $F136=5,$F136=6,$F136=11,$F136=12 ), 0, IF( OR( $F136=3,$F136=4,$F136=7,$F136=8 ), -1, 1 ) ) * $H$7 * IF( OR( $F136=3,$F136=4,$F136=9,$F136=10 ), D136, C136 ) * $I$3</f>
        <v>6.5281991722504915E-2</v>
      </c>
      <c r="J136" s="11">
        <f>IF( OR( $F136=3,$F136=4,$F136=9,$F136=10 ), 0, IF( OR( $F136=7,$F136=8,$F136=11,$F136=12 ), -1, 1 ) ) * $H$7 * IF( OR( $F136=5,$F136=6,$F136=11,$F136=12 ), D136, E136 ) * $I$3</f>
        <v>0</v>
      </c>
      <c r="K136" s="11">
        <f>$I$3 + IF( OR( $F136=3,$F136=4,$F136=7,$F136=8,$F136=11,$F136=12 ), -1, 1 ) * $H$7 * IF( OR( $F136=3, $F136=4, $F136=9, $F136=10 ), C136, IF( OR( $F136=5, $F136=6, $F136=11, $F136=12 ), E136, D136 ) ) * $I$3</f>
        <v>0.10478841642499115</v>
      </c>
      <c r="L136" s="12">
        <f t="shared" si="22"/>
        <v>0.99999999999999989</v>
      </c>
      <c r="N136" s="48">
        <f t="shared" si="14"/>
        <v>2</v>
      </c>
      <c r="O136" s="49">
        <f t="shared" si="15"/>
        <v>0</v>
      </c>
      <c r="P136" s="48">
        <f t="shared" si="16"/>
        <v>0</v>
      </c>
      <c r="Q136" s="49">
        <f t="shared" si="17"/>
        <v>1</v>
      </c>
      <c r="R136" s="48">
        <f t="shared" si="18"/>
        <v>0</v>
      </c>
      <c r="S136" s="49">
        <f t="shared" si="19"/>
        <v>1</v>
      </c>
      <c r="T136" s="54" t="str">
        <f t="shared" si="20"/>
        <v>R</v>
      </c>
      <c r="U136" s="55" t="str">
        <f t="shared" si="21"/>
        <v>H</v>
      </c>
    </row>
    <row r="137" spans="1:21" x14ac:dyDescent="0.25">
      <c r="B137" s="7">
        <v>125</v>
      </c>
      <c r="C137" s="4">
        <f>$D$6*($D$7*SIN($B137*2*PI()/$D$2)+$D$5)</f>
        <v>289.33211049640988</v>
      </c>
      <c r="D137" s="59">
        <f>$D$6*($D$7*SIN( ($B137*2*PI()/$D$2) - (2*PI()/3) )+$D$5)</f>
        <v>-15.960199216826306</v>
      </c>
      <c r="E137" s="59">
        <f>$D$6*($D$7*SIN( ($B137*2*PI()/$D$2) + (2*PI()/3) )+$D$5)</f>
        <v>-273.37191127958346</v>
      </c>
      <c r="F137" s="19">
        <f t="shared" si="13"/>
        <v>4</v>
      </c>
      <c r="H137" s="11">
        <f>IF( OR( $F137=7,$F137=8,$F137=1,$F137=2 ), 0,   IF( OR( $F137=3,$F137=4,$F137=11,$F137=12 ), -1, 1) ) * $H$7 * IF( OR( $F137=5,$F137=6,$F137=11,$F137=12 ), $C137, $E137 ) * $I$3</f>
        <v>0.83889175042947139</v>
      </c>
      <c r="I137" s="11">
        <f>IF( OR( $F137=5,$F137=6,$F137=11,$F137=12 ), 0, IF( OR( $F137=3,$F137=4,$F137=7,$F137=8 ), -1, 1 ) ) * $H$7 * IF( OR( $F137=3,$F137=4,$F137=9,$F137=10 ), D137, C137 ) * $I$3</f>
        <v>4.8976792807778259E-2</v>
      </c>
      <c r="J137" s="11">
        <f>IF( OR( $F137=3,$F137=4,$F137=9,$F137=10 ), 0, IF( OR( $F137=7,$F137=8,$F137=11,$F137=12 ), -1, 1 ) ) * $H$7 * IF( OR( $F137=5,$F137=6,$F137=11,$F137=12 ), D137, E137 ) * $I$3</f>
        <v>0</v>
      </c>
      <c r="K137" s="11">
        <f>$I$3 + IF( OR( $F137=3,$F137=4,$F137=7,$F137=8,$F137=11,$F137=12 ), -1, 1 ) * $H$7 * IF( OR( $F137=3, $F137=4, $F137=9, $F137=10 ), C137, IF( OR( $F137=5, $F137=6, $F137=11, $F137=12 ), E137, D137 ) ) * $I$3</f>
        <v>0.11213145676274994</v>
      </c>
      <c r="L137" s="12">
        <f t="shared" si="22"/>
        <v>0.99999999999999956</v>
      </c>
      <c r="N137" s="48">
        <f t="shared" si="14"/>
        <v>2</v>
      </c>
      <c r="O137" s="49">
        <f t="shared" si="15"/>
        <v>0</v>
      </c>
      <c r="P137" s="48">
        <f t="shared" si="16"/>
        <v>0</v>
      </c>
      <c r="Q137" s="49">
        <f t="shared" si="17"/>
        <v>1</v>
      </c>
      <c r="R137" s="48">
        <f t="shared" si="18"/>
        <v>0</v>
      </c>
      <c r="S137" s="49">
        <f t="shared" si="19"/>
        <v>1</v>
      </c>
      <c r="T137" s="54" t="str">
        <f t="shared" si="20"/>
        <v>R</v>
      </c>
      <c r="U137" s="55" t="str">
        <f t="shared" si="21"/>
        <v>H</v>
      </c>
    </row>
    <row r="138" spans="1:21" x14ac:dyDescent="0.25">
      <c r="B138" s="7">
        <v>126</v>
      </c>
      <c r="C138" s="4">
        <f>$D$6*($D$7*SIN($B138*2*PI()/$D$2)+$D$5)</f>
        <v>286.86175298693439</v>
      </c>
      <c r="D138" s="59">
        <f>$D$6*($D$7*SIN( ($B138*2*PI()/$D$2) - (2*PI()/3) )+$D$5)</f>
        <v>-10.642507255241721</v>
      </c>
      <c r="E138" s="59">
        <f>$D$6*($D$7*SIN( ($B138*2*PI()/$D$2) + (2*PI()/3) )+$D$5)</f>
        <v>-276.21924573169247</v>
      </c>
      <c r="F138" s="19">
        <f t="shared" si="13"/>
        <v>4</v>
      </c>
      <c r="H138" s="11">
        <f>IF( OR( $F138=7,$F138=8,$F138=1,$F138=2 ), 0,   IF( OR( $F138=3,$F138=4,$F138=11,$F138=12 ), -1, 1) ) * $H$7 * IF( OR( $F138=5,$F138=6,$F138=11,$F138=12 ), $C138, $E138 ) * $I$3</f>
        <v>0.84762931739971148</v>
      </c>
      <c r="I138" s="11">
        <f>IF( OR( $F138=5,$F138=6,$F138=11,$F138=12 ), 0, IF( OR( $F138=3,$F138=4,$F138=7,$F138=8 ), -1, 1 ) ) * $H$7 * IF( OR( $F138=3,$F138=4,$F138=9,$F138=10 ), D138, C138 ) * $I$3</f>
        <v>3.2658481621315169E-2</v>
      </c>
      <c r="J138" s="11">
        <f>IF( OR( $F138=3,$F138=4,$F138=9,$F138=10 ), 0, IF( OR( $F138=7,$F138=8,$F138=11,$F138=12 ), -1, 1 ) ) * $H$7 * IF( OR( $F138=5,$F138=6,$F138=11,$F138=12 ), D138, E138 ) * $I$3</f>
        <v>0</v>
      </c>
      <c r="K138" s="11">
        <f>$I$3 + IF( OR( $F138=3,$F138=4,$F138=7,$F138=8,$F138=11,$F138=12 ), -1, 1 ) * $H$7 * IF( OR( $F138=3, $F138=4, $F138=9, $F138=10 ), C138, IF( OR( $F138=5, $F138=6, $F138=11, $F138=12 ), E138, D138 ) ) * $I$3</f>
        <v>0.11971220097897273</v>
      </c>
      <c r="L138" s="12">
        <f t="shared" si="22"/>
        <v>0.99999999999999933</v>
      </c>
      <c r="N138" s="48">
        <f t="shared" si="14"/>
        <v>2</v>
      </c>
      <c r="O138" s="49">
        <f t="shared" si="15"/>
        <v>0</v>
      </c>
      <c r="P138" s="48">
        <f t="shared" si="16"/>
        <v>0</v>
      </c>
      <c r="Q138" s="49">
        <f t="shared" si="17"/>
        <v>1</v>
      </c>
      <c r="R138" s="48">
        <f t="shared" si="18"/>
        <v>0</v>
      </c>
      <c r="S138" s="49">
        <f t="shared" si="19"/>
        <v>1</v>
      </c>
      <c r="T138" s="54" t="str">
        <f t="shared" si="20"/>
        <v>R</v>
      </c>
      <c r="U138" s="55" t="str">
        <f t="shared" si="21"/>
        <v>H</v>
      </c>
    </row>
    <row r="139" spans="1:21" x14ac:dyDescent="0.25">
      <c r="B139" s="7">
        <v>127</v>
      </c>
      <c r="C139" s="4">
        <f>$D$6*($D$7*SIN($B139*2*PI()/$D$2)+$D$5)</f>
        <v>284.31459564961568</v>
      </c>
      <c r="D139" s="59">
        <f>$D$6*($D$7*SIN( ($B139*2*PI()/$D$2) - (2*PI()/3) )+$D$5)</f>
        <v>-5.3219660371197595</v>
      </c>
      <c r="E139" s="59">
        <f>$D$6*($D$7*SIN( ($B139*2*PI()/$D$2) + (2*PI()/3) )+$D$5)</f>
        <v>-278.99262961249582</v>
      </c>
      <c r="F139" s="19">
        <f t="shared" si="13"/>
        <v>4</v>
      </c>
      <c r="H139" s="11">
        <f>IF( OR( $F139=7,$F139=8,$F139=1,$F139=2 ), 0,   IF( OR( $F139=3,$F139=4,$F139=11,$F139=12 ), -1, 1) ) * $H$7 * IF( OR( $F139=5,$F139=6,$F139=11,$F139=12 ), $C139, $E139 ) * $I$3</f>
        <v>0.85613995350526428</v>
      </c>
      <c r="I139" s="11">
        <f>IF( OR( $F139=5,$F139=6,$F139=11,$F139=12 ), 0, IF( OR( $F139=3,$F139=4,$F139=7,$F139=8 ), -1, 1 ) ) * $H$7 * IF( OR( $F139=3,$F139=4,$F139=9,$F139=10 ), D139, C139 ) * $I$3</f>
        <v>1.6331426969611356E-2</v>
      </c>
      <c r="J139" s="11">
        <f>IF( OR( $F139=3,$F139=4,$F139=9,$F139=10 ), 0, IF( OR( $F139=7,$F139=8,$F139=11,$F139=12 ), -1, 1 ) ) * $H$7 * IF( OR( $F139=5,$F139=6,$F139=11,$F139=12 ), D139, E139 ) * $I$3</f>
        <v>0</v>
      </c>
      <c r="K139" s="11">
        <f>$I$3 + IF( OR( $F139=3,$F139=4,$F139=7,$F139=8,$F139=11,$F139=12 ), -1, 1 ) * $H$7 * IF( OR( $F139=3, $F139=4, $F139=9, $F139=10 ), C139, IF( OR( $F139=5, $F139=6, $F139=11, $F139=12 ), E139, D139 ) ) * $I$3</f>
        <v>0.12752861952512407</v>
      </c>
      <c r="L139" s="12">
        <f t="shared" si="22"/>
        <v>0.99999999999999967</v>
      </c>
      <c r="N139" s="48">
        <f t="shared" si="14"/>
        <v>2</v>
      </c>
      <c r="O139" s="49">
        <f t="shared" si="15"/>
        <v>0</v>
      </c>
      <c r="P139" s="48">
        <f t="shared" si="16"/>
        <v>0</v>
      </c>
      <c r="Q139" s="49">
        <f t="shared" si="17"/>
        <v>1</v>
      </c>
      <c r="R139" s="48">
        <f t="shared" si="18"/>
        <v>0</v>
      </c>
      <c r="S139" s="49">
        <f t="shared" si="19"/>
        <v>1</v>
      </c>
      <c r="T139" s="54" t="str">
        <f t="shared" si="20"/>
        <v>R</v>
      </c>
      <c r="U139" s="55" t="str">
        <f t="shared" si="21"/>
        <v>H</v>
      </c>
    </row>
    <row r="140" spans="1:21" x14ac:dyDescent="0.25">
      <c r="A140" s="13"/>
      <c r="B140" s="14">
        <v>128</v>
      </c>
      <c r="C140" s="15">
        <f>$D$6*($D$7*SIN($B140*2*PI()/$D$2)+$D$5)</f>
        <v>281.69132042006549</v>
      </c>
      <c r="D140" s="15">
        <f>$D$6*($D$7*SIN( ($B140*2*PI()/$D$2) - (2*PI()/3) )+$D$5)</f>
        <v>0</v>
      </c>
      <c r="E140" s="15">
        <f>$D$6*($D$7*SIN( ($B140*2*PI()/$D$2) + (2*PI()/3) )+$D$5)</f>
        <v>-281.69132042006538</v>
      </c>
      <c r="F140" s="19">
        <f t="shared" ref="F140:F203" si="23">ROUNDDOWN( $B140/($D$2/12)+1, 0 )</f>
        <v>5</v>
      </c>
      <c r="G140" s="13"/>
      <c r="H140" s="11">
        <f>IF( OR( $F140=7,$F140=8,$F140=1,$F140=2 ), 0,   IF( OR( $F140=3,$F140=4,$F140=11,$F140=12 ), -1, 1) ) * $H$7 * IF( OR( $F140=5,$F140=6,$F140=11,$F140=12 ), $C140, $E140 ) * $I$3</f>
        <v>0.86442138024304893</v>
      </c>
      <c r="I140" s="11">
        <f>IF( OR( $F140=5,$F140=6,$F140=11,$F140=12 ), 0, IF( OR( $F140=3,$F140=4,$F140=7,$F140=8 ), -1, 1 ) ) * $H$7 * IF( OR( $F140=3,$F140=4,$F140=9,$F140=10 ), D140, C140 ) * $I$3</f>
        <v>0</v>
      </c>
      <c r="J140" s="11">
        <f>IF( OR( $F140=3,$F140=4,$F140=9,$F140=10 ), 0, IF( OR( $F140=7,$F140=8,$F140=11,$F140=12 ), -1, 1 ) ) * $H$7 * IF( OR( $F140=5,$F140=6,$F140=11,$F140=12 ), D140, E140 ) * $I$3</f>
        <v>0</v>
      </c>
      <c r="K140" s="11">
        <f>$I$3 + IF( OR( $F140=3,$F140=4,$F140=7,$F140=8,$F140=11,$F140=12 ), -1, 1 ) * $H$7 * IF( OR( $F140=3, $F140=4, $F140=9, $F140=10 ), C140, IF( OR( $F140=5, $F140=6, $F140=11, $F140=12 ), E140, D140 ) ) * $I$3</f>
        <v>0.1355786197569514</v>
      </c>
      <c r="L140" s="14">
        <f t="shared" si="22"/>
        <v>1.0000000000000004</v>
      </c>
      <c r="N140" s="48">
        <f t="shared" si="14"/>
        <v>1</v>
      </c>
      <c r="O140" s="49">
        <f t="shared" si="15"/>
        <v>0</v>
      </c>
      <c r="P140" s="48">
        <f t="shared" si="16"/>
        <v>0</v>
      </c>
      <c r="Q140" s="49">
        <f t="shared" si="17"/>
        <v>0</v>
      </c>
      <c r="R140" s="48">
        <f t="shared" si="18"/>
        <v>0</v>
      </c>
      <c r="S140" s="49">
        <f t="shared" si="19"/>
        <v>1</v>
      </c>
      <c r="T140" s="54">
        <f t="shared" si="20"/>
        <v>0</v>
      </c>
      <c r="U140" s="55">
        <f t="shared" si="21"/>
        <v>0</v>
      </c>
    </row>
    <row r="141" spans="1:21" x14ac:dyDescent="0.25">
      <c r="B141" s="7">
        <v>129</v>
      </c>
      <c r="C141" s="4">
        <f>$D$6*($D$7*SIN($B141*2*PI()/$D$2)+$D$5)</f>
        <v>278.99262961249582</v>
      </c>
      <c r="D141" s="59">
        <f>$D$6*($D$7*SIN( ($B141*2*PI()/$D$2) - (2*PI()/3) )+$D$5)</f>
        <v>5.3219660371199033</v>
      </c>
      <c r="E141" s="59">
        <f>$D$6*($D$7*SIN( ($B141*2*PI()/$D$2) + (2*PI()/3) )+$D$5)</f>
        <v>-284.31459564961557</v>
      </c>
      <c r="F141" s="19">
        <f t="shared" si="23"/>
        <v>5</v>
      </c>
      <c r="H141" s="11">
        <f>IF( OR( $F141=7,$F141=8,$F141=1,$F141=2 ), 0,   IF( OR( $F141=3,$F141=4,$F141=11,$F141=12 ), -1, 1) ) * $H$7 * IF( OR( $F141=5,$F141=6,$F141=11,$F141=12 ), $C141, $E141 ) * $I$3</f>
        <v>0.85613995350526428</v>
      </c>
      <c r="I141" s="11">
        <f>IF( OR( $F141=5,$F141=6,$F141=11,$F141=12 ), 0, IF( OR( $F141=3,$F141=4,$F141=7,$F141=8 ), -1, 1 ) ) * $H$7 * IF( OR( $F141=3,$F141=4,$F141=9,$F141=10 ), D141, C141 ) * $I$3</f>
        <v>0</v>
      </c>
      <c r="J141" s="11">
        <f>IF( OR( $F141=3,$F141=4,$F141=9,$F141=10 ), 0, IF( OR( $F141=7,$F141=8,$F141=11,$F141=12 ), -1, 1 ) ) * $H$7 * IF( OR( $F141=5,$F141=6,$F141=11,$F141=12 ), D141, E141 ) * $I$3</f>
        <v>1.6331426969611797E-2</v>
      </c>
      <c r="K141" s="11">
        <f>$I$3 + IF( OR( $F141=3,$F141=4,$F141=7,$F141=8,$F141=11,$F141=12 ), -1, 1 ) * $H$7 * IF( OR( $F141=3, $F141=4, $F141=9, $F141=10 ), C141, IF( OR( $F141=5, $F141=6, $F141=11, $F141=12 ), E141, D141 ) ) * $I$3</f>
        <v>0.1275286195251244</v>
      </c>
      <c r="L141" s="12">
        <f t="shared" si="22"/>
        <v>1.0000000000000004</v>
      </c>
      <c r="N141" s="48">
        <f t="shared" ref="N141:N204" si="24">IF( AND( $C141&gt;0, OR( $H141&gt;0, $I141&gt;0 ) ), IF( AND( $H141&gt;0, $I141&gt;0 ), 2, 1 ), 0 )</f>
        <v>1</v>
      </c>
      <c r="O141" s="49">
        <f t="shared" ref="O141:O204" si="25">IF( AND( $C141&lt;0, OR( $H141&gt;0, $I141&gt;0 ) ), IF( AND( $H141&gt;0, $I141&gt;0 ), 2, 1 ), 0 )</f>
        <v>0</v>
      </c>
      <c r="P141" s="48">
        <f t="shared" ref="P141:P204" si="26">IF( AND( $D141&gt;0, OR( $I141&gt;0, $J141&gt;0 ) ), IF( AND( $I141&gt;0, $J141&gt;0 ), 2, 1 ), 0 )</f>
        <v>1</v>
      </c>
      <c r="Q141" s="49">
        <f t="shared" ref="Q141:Q204" si="27">IF( AND( $D141&lt;0, OR( $I141&gt;0, $J141&gt;0 ) ), IF( AND( $I141&gt;0, $J141&gt;0 ), 2, 1 ), 0 )</f>
        <v>0</v>
      </c>
      <c r="R141" s="48">
        <f t="shared" ref="R141:R204" si="28">IF( AND( $E141&gt;0, OR( $H141&gt;0, $J141&gt;0 ) ), IF( AND( $H141&gt;0, $J141&gt;0 ), 2, 1 ), 0 )</f>
        <v>0</v>
      </c>
      <c r="S141" s="49">
        <f t="shared" ref="S141:S204" si="29">IF( AND( $E141&lt;0, OR( $H141&gt;0, $J141&gt;0 ) ), IF( AND( $H141&gt;0, $J141&gt;0 ), 2, 1 ), 0 )</f>
        <v>2</v>
      </c>
      <c r="T141" s="54" t="str">
        <f t="shared" ref="T141:T204" si="30">IF( OR( N141 &gt; 1,O141 &gt; 1 ), $N$10, IF( OR( P141 &gt; 1,Q141 &gt; 1 ), $P$10, IF( OR( R141 &gt; 1,S141 &gt; 1 ),$R$10, 0 ) ) )</f>
        <v>T</v>
      </c>
      <c r="U141" s="55" t="str">
        <f t="shared" ref="U141:U204" si="31">IF( OR( N141&gt;1, P141&gt;1, R141&gt;1), $N$11, IF( OR( O141&gt;1, Q141&gt;1, S141&gt;1), $O$11, 0 ) )</f>
        <v>L</v>
      </c>
    </row>
    <row r="142" spans="1:21" x14ac:dyDescent="0.25">
      <c r="B142" s="7">
        <v>130</v>
      </c>
      <c r="C142" s="4">
        <f>$D$6*($D$7*SIN($B142*2*PI()/$D$2)+$D$5)</f>
        <v>276.21924573169258</v>
      </c>
      <c r="D142" s="59">
        <f>$D$6*($D$7*SIN( ($B142*2*PI()/$D$2) - (2*PI()/3) )+$D$5)</f>
        <v>10.642507255241867</v>
      </c>
      <c r="E142" s="59">
        <f>$D$6*($D$7*SIN( ($B142*2*PI()/$D$2) + (2*PI()/3) )+$D$5)</f>
        <v>-286.86175298693439</v>
      </c>
      <c r="F142" s="19">
        <f t="shared" si="23"/>
        <v>5</v>
      </c>
      <c r="H142" s="11">
        <f>IF( OR( $F142=7,$F142=8,$F142=1,$F142=2 ), 0,   IF( OR( $F142=3,$F142=4,$F142=11,$F142=12 ), -1, 1) ) * $H$7 * IF( OR( $F142=5,$F142=6,$F142=11,$F142=12 ), $C142, $E142 ) * $I$3</f>
        <v>0.84762931739971181</v>
      </c>
      <c r="I142" s="11">
        <f>IF( OR( $F142=5,$F142=6,$F142=11,$F142=12 ), 0, IF( OR( $F142=3,$F142=4,$F142=7,$F142=8 ), -1, 1 ) ) * $H$7 * IF( OR( $F142=3,$F142=4,$F142=9,$F142=10 ), D142, C142 ) * $I$3</f>
        <v>0</v>
      </c>
      <c r="J142" s="11">
        <f>IF( OR( $F142=3,$F142=4,$F142=9,$F142=10 ), 0, IF( OR( $F142=7,$F142=8,$F142=11,$F142=12 ), -1, 1 ) ) * $H$7 * IF( OR( $F142=5,$F142=6,$F142=11,$F142=12 ), D142, E142 ) * $I$3</f>
        <v>3.2658481621315613E-2</v>
      </c>
      <c r="K142" s="11">
        <f>$I$3 + IF( OR( $F142=3,$F142=4,$F142=7,$F142=8,$F142=11,$F142=12 ), -1, 1 ) * $H$7 * IF( OR( $F142=3, $F142=4, $F142=9, $F142=10 ), C142, IF( OR( $F142=5, $F142=6, $F142=11, $F142=12 ), E142, D142 ) ) * $I$3</f>
        <v>0.11971220097897273</v>
      </c>
      <c r="L142" s="12">
        <f t="shared" si="22"/>
        <v>1</v>
      </c>
      <c r="N142" s="48">
        <f t="shared" si="24"/>
        <v>1</v>
      </c>
      <c r="O142" s="49">
        <f t="shared" si="25"/>
        <v>0</v>
      </c>
      <c r="P142" s="48">
        <f t="shared" si="26"/>
        <v>1</v>
      </c>
      <c r="Q142" s="49">
        <f t="shared" si="27"/>
        <v>0</v>
      </c>
      <c r="R142" s="48">
        <f t="shared" si="28"/>
        <v>0</v>
      </c>
      <c r="S142" s="49">
        <f t="shared" si="29"/>
        <v>2</v>
      </c>
      <c r="T142" s="54" t="str">
        <f t="shared" si="30"/>
        <v>T</v>
      </c>
      <c r="U142" s="55" t="str">
        <f t="shared" si="31"/>
        <v>L</v>
      </c>
    </row>
    <row r="143" spans="1:21" x14ac:dyDescent="0.25">
      <c r="B143" s="7">
        <v>131</v>
      </c>
      <c r="C143" s="4">
        <f>$D$6*($D$7*SIN($B143*2*PI()/$D$2)+$D$5)</f>
        <v>273.37191127958351</v>
      </c>
      <c r="D143" s="59">
        <f>$D$6*($D$7*SIN( ($B143*2*PI()/$D$2) - (2*PI()/3) )+$D$5)</f>
        <v>15.960199216826449</v>
      </c>
      <c r="E143" s="59">
        <f>$D$6*($D$7*SIN( ($B143*2*PI()/$D$2) + (2*PI()/3) )+$D$5)</f>
        <v>-289.33211049640994</v>
      </c>
      <c r="F143" s="19">
        <f t="shared" si="23"/>
        <v>5</v>
      </c>
      <c r="H143" s="11">
        <f>IF( OR( $F143=7,$F143=8,$F143=1,$F143=2 ), 0,   IF( OR( $F143=3,$F143=4,$F143=11,$F143=12 ), -1, 1) ) * $H$7 * IF( OR( $F143=5,$F143=6,$F143=11,$F143=12 ), $C143, $E143 ) * $I$3</f>
        <v>0.83889175042947162</v>
      </c>
      <c r="I143" s="11">
        <f>IF( OR( $F143=5,$F143=6,$F143=11,$F143=12 ), 0, IF( OR( $F143=3,$F143=4,$F143=7,$F143=8 ), -1, 1 ) ) * $H$7 * IF( OR( $F143=3,$F143=4,$F143=9,$F143=10 ), D143, C143 ) * $I$3</f>
        <v>0</v>
      </c>
      <c r="J143" s="11">
        <f>IF( OR( $F143=3,$F143=4,$F143=9,$F143=10 ), 0, IF( OR( $F143=7,$F143=8,$F143=11,$F143=12 ), -1, 1 ) ) * $H$7 * IF( OR( $F143=5,$F143=6,$F143=11,$F143=12 ), D143, E143 ) * $I$3</f>
        <v>4.8976792807778696E-2</v>
      </c>
      <c r="K143" s="11">
        <f>$I$3 + IF( OR( $F143=3,$F143=4,$F143=7,$F143=8,$F143=11,$F143=12 ), -1, 1 ) * $H$7 * IF( OR( $F143=3, $F143=4, $F143=9, $F143=10 ), C143, IF( OR( $F143=5, $F143=6, $F143=11, $F143=12 ), E143, D143 ) ) * $I$3</f>
        <v>0.11213145676274983</v>
      </c>
      <c r="L143" s="12">
        <f t="shared" si="22"/>
        <v>1</v>
      </c>
      <c r="N143" s="48">
        <f t="shared" si="24"/>
        <v>1</v>
      </c>
      <c r="O143" s="49">
        <f t="shared" si="25"/>
        <v>0</v>
      </c>
      <c r="P143" s="48">
        <f t="shared" si="26"/>
        <v>1</v>
      </c>
      <c r="Q143" s="49">
        <f t="shared" si="27"/>
        <v>0</v>
      </c>
      <c r="R143" s="48">
        <f t="shared" si="28"/>
        <v>0</v>
      </c>
      <c r="S143" s="49">
        <f t="shared" si="29"/>
        <v>2</v>
      </c>
      <c r="T143" s="54" t="str">
        <f t="shared" si="30"/>
        <v>T</v>
      </c>
      <c r="U143" s="55" t="str">
        <f t="shared" si="31"/>
        <v>L</v>
      </c>
    </row>
    <row r="144" spans="1:21" x14ac:dyDescent="0.25">
      <c r="B144" s="7">
        <v>132</v>
      </c>
      <c r="C144" s="4">
        <f>$D$6*($D$7*SIN($B144*2*PI()/$D$2)+$D$5)</f>
        <v>270.45138855645246</v>
      </c>
      <c r="D144" s="59">
        <f>$D$6*($D$7*SIN( ($B144*2*PI()/$D$2) - (2*PI()/3) )+$D$5)</f>
        <v>21.273618247149081</v>
      </c>
      <c r="E144" s="59">
        <f>$D$6*($D$7*SIN( ($B144*2*PI()/$D$2) + (2*PI()/3) )+$D$5)</f>
        <v>-291.72500680360145</v>
      </c>
      <c r="F144" s="19">
        <f t="shared" si="23"/>
        <v>5</v>
      </c>
      <c r="H144" s="11">
        <f>IF( OR( $F144=7,$F144=8,$F144=1,$F144=2 ), 0,   IF( OR( $F144=3,$F144=4,$F144=11,$F144=12 ), -1, 1) ) * $H$7 * IF( OR( $F144=5,$F144=6,$F144=11,$F144=12 ), $C144, $E144 ) * $I$3</f>
        <v>0.82992959185250359</v>
      </c>
      <c r="I144" s="11">
        <f>IF( OR( $F144=5,$F144=6,$F144=11,$F144=12 ), 0, IF( OR( $F144=3,$F144=4,$F144=7,$F144=8 ), -1, 1 ) ) * $H$7 * IF( OR( $F144=3,$F144=4,$F144=9,$F144=10 ), D144, C144 ) * $I$3</f>
        <v>0</v>
      </c>
      <c r="J144" s="11">
        <f>IF( OR( $F144=3,$F144=4,$F144=9,$F144=10 ), 0, IF( OR( $F144=7,$F144=8,$F144=11,$F144=12 ), -1, 1 ) ) * $H$7 * IF( OR( $F144=5,$F144=6,$F144=11,$F144=12 ), D144, E144 ) * $I$3</f>
        <v>6.5281991722505359E-2</v>
      </c>
      <c r="K144" s="11">
        <f>$I$3 + IF( OR( $F144=3,$F144=4,$F144=7,$F144=8,$F144=11,$F144=12 ), -1, 1 ) * $H$7 * IF( OR( $F144=3, $F144=4, $F144=9, $F144=10 ), C144, IF( OR( $F144=5, $F144=6, $F144=11, $F144=12 ), E144, D144 ) ) * $I$3</f>
        <v>0.10478841642499137</v>
      </c>
      <c r="L144" s="12">
        <f t="shared" si="22"/>
        <v>1.0000000000000004</v>
      </c>
      <c r="N144" s="48">
        <f t="shared" si="24"/>
        <v>1</v>
      </c>
      <c r="O144" s="49">
        <f t="shared" si="25"/>
        <v>0</v>
      </c>
      <c r="P144" s="48">
        <f t="shared" si="26"/>
        <v>1</v>
      </c>
      <c r="Q144" s="49">
        <f t="shared" si="27"/>
        <v>0</v>
      </c>
      <c r="R144" s="48">
        <f t="shared" si="28"/>
        <v>0</v>
      </c>
      <c r="S144" s="49">
        <f t="shared" si="29"/>
        <v>2</v>
      </c>
      <c r="T144" s="54" t="str">
        <f t="shared" si="30"/>
        <v>T</v>
      </c>
      <c r="U144" s="55" t="str">
        <f t="shared" si="31"/>
        <v>L</v>
      </c>
    </row>
    <row r="145" spans="2:21" x14ac:dyDescent="0.25">
      <c r="B145" s="7">
        <v>133</v>
      </c>
      <c r="C145" s="4">
        <f>$D$6*($D$7*SIN($B145*2*PI()/$D$2)+$D$5)</f>
        <v>267.45845945685335</v>
      </c>
      <c r="D145" s="59">
        <f>$D$6*($D$7*SIN( ($B145*2*PI()/$D$2) - (2*PI()/3) )+$D$5)</f>
        <v>26.581341815452074</v>
      </c>
      <c r="E145" s="59">
        <f>$D$6*($D$7*SIN( ($B145*2*PI()/$D$2) + (2*PI()/3) )+$D$5)</f>
        <v>-294.03980127230534</v>
      </c>
      <c r="F145" s="19">
        <f t="shared" si="23"/>
        <v>5</v>
      </c>
      <c r="H145" s="11">
        <f>IF( OR( $F145=7,$F145=8,$F145=1,$F145=2 ), 0,   IF( OR( $F145=3,$F145=4,$F145=11,$F145=12 ), -1, 1) ) * $H$7 * IF( OR( $F145=5,$F145=6,$F145=11,$F145=12 ), $C145, $E145 ) * $I$3</f>
        <v>0.82074524105537205</v>
      </c>
      <c r="I145" s="11">
        <f>IF( OR( $F145=5,$F145=6,$F145=11,$F145=12 ), 0, IF( OR( $F145=3,$F145=4,$F145=7,$F145=8 ), -1, 1 ) ) * $H$7 * IF( OR( $F145=3,$F145=4,$F145=9,$F145=10 ), D145, C145 ) * $I$3</f>
        <v>0</v>
      </c>
      <c r="J145" s="11">
        <f>IF( OR( $F145=3,$F145=4,$F145=9,$F145=10 ), 0, IF( OR( $F145=7,$F145=8,$F145=11,$F145=12 ), -1, 1 ) ) * $H$7 * IF( OR( $F145=5,$F145=6,$F145=11,$F145=12 ), D145, E145 ) * $I$3</f>
        <v>8.1569713069471694E-2</v>
      </c>
      <c r="K145" s="11">
        <f>$I$3 + IF( OR( $F145=3,$F145=4,$F145=7,$F145=8,$F145=11,$F145=12 ), -1, 1 ) * $H$7 * IF( OR( $F145=3, $F145=4, $F145=9, $F145=10 ), C145, IF( OR( $F145=5, $F145=6, $F145=11, $F145=12 ), E145, D145 ) ) * $I$3</f>
        <v>9.7685045875156473E-2</v>
      </c>
      <c r="L145" s="12">
        <f t="shared" si="22"/>
        <v>1.0000000000000002</v>
      </c>
      <c r="N145" s="48">
        <f t="shared" si="24"/>
        <v>1</v>
      </c>
      <c r="O145" s="49">
        <f t="shared" si="25"/>
        <v>0</v>
      </c>
      <c r="P145" s="48">
        <f t="shared" si="26"/>
        <v>1</v>
      </c>
      <c r="Q145" s="49">
        <f t="shared" si="27"/>
        <v>0</v>
      </c>
      <c r="R145" s="48">
        <f t="shared" si="28"/>
        <v>0</v>
      </c>
      <c r="S145" s="49">
        <f t="shared" si="29"/>
        <v>2</v>
      </c>
      <c r="T145" s="54" t="str">
        <f t="shared" si="30"/>
        <v>T</v>
      </c>
      <c r="U145" s="55" t="str">
        <f t="shared" si="31"/>
        <v>L</v>
      </c>
    </row>
    <row r="146" spans="2:21" x14ac:dyDescent="0.25">
      <c r="B146" s="7">
        <v>134</v>
      </c>
      <c r="C146" s="4">
        <f>$D$6*($D$7*SIN($B146*2*PI()/$D$2)+$D$5)</f>
        <v>264.39392526027763</v>
      </c>
      <c r="D146" s="59">
        <f>$D$6*($D$7*SIN( ($B146*2*PI()/$D$2) - (2*PI()/3) )+$D$5)</f>
        <v>31.881948915791074</v>
      </c>
      <c r="E146" s="59">
        <f>$D$6*($D$7*SIN( ($B146*2*PI()/$D$2) + (2*PI()/3) )+$D$5)</f>
        <v>-296.27587417606867</v>
      </c>
      <c r="F146" s="19">
        <f t="shared" si="23"/>
        <v>5</v>
      </c>
      <c r="H146" s="11">
        <f>IF( OR( $F146=7,$F146=8,$F146=1,$F146=2 ), 0,   IF( OR( $F146=3,$F146=4,$F146=11,$F146=12 ), -1, 1) ) * $H$7 * IF( OR( $F146=5,$F146=6,$F146=11,$F146=12 ), $C146, $E146 ) * $I$3</f>
        <v>0.81134115691087072</v>
      </c>
      <c r="I146" s="11">
        <f>IF( OR( $F146=5,$F146=6,$F146=11,$F146=12 ), 0, IF( OR( $F146=3,$F146=4,$F146=7,$F146=8 ), -1, 1 ) ) * $H$7 * IF( OR( $F146=3,$F146=4,$F146=9,$F146=10 ), D146, C146 ) * $I$3</f>
        <v>0</v>
      </c>
      <c r="J146" s="11">
        <f>IF( OR( $F146=3,$F146=4,$F146=9,$F146=10 ), 0, IF( OR( $F146=7,$F146=8,$F146=11,$F146=12 ), -1, 1 ) ) * $H$7 * IF( OR( $F146=5,$F146=6,$F146=11,$F146=12 ), D146, E146 ) * $I$3</f>
        <v>9.7835596231822627E-2</v>
      </c>
      <c r="K146" s="11">
        <f>$I$3 + IF( OR( $F146=3,$F146=4,$F146=7,$F146=8,$F146=11,$F146=12 ), -1, 1 ) * $H$7 * IF( OR( $F146=3, $F146=4, $F146=9, $F146=10 ), C146, IF( OR( $F146=5, $F146=6, $F146=11, $F146=12 ), E146, D146 ) ) * $I$3</f>
        <v>9.0823246857306805E-2</v>
      </c>
      <c r="L146" s="12">
        <f t="shared" si="22"/>
        <v>1</v>
      </c>
      <c r="N146" s="48">
        <f t="shared" si="24"/>
        <v>1</v>
      </c>
      <c r="O146" s="49">
        <f t="shared" si="25"/>
        <v>0</v>
      </c>
      <c r="P146" s="48">
        <f t="shared" si="26"/>
        <v>1</v>
      </c>
      <c r="Q146" s="49">
        <f t="shared" si="27"/>
        <v>0</v>
      </c>
      <c r="R146" s="48">
        <f t="shared" si="28"/>
        <v>0</v>
      </c>
      <c r="S146" s="49">
        <f t="shared" si="29"/>
        <v>2</v>
      </c>
      <c r="T146" s="54" t="str">
        <f t="shared" si="30"/>
        <v>T</v>
      </c>
      <c r="U146" s="55" t="str">
        <f t="shared" si="31"/>
        <v>L</v>
      </c>
    </row>
    <row r="147" spans="2:21" x14ac:dyDescent="0.25">
      <c r="B147" s="7">
        <v>135</v>
      </c>
      <c r="C147" s="4">
        <f>$D$6*($D$7*SIN($B147*2*PI()/$D$2)+$D$5)</f>
        <v>261.25860641663286</v>
      </c>
      <c r="D147" s="59">
        <f>$D$6*($D$7*SIN( ($B147*2*PI()/$D$2) - (2*PI()/3) )+$D$5)</f>
        <v>37.174020447471847</v>
      </c>
      <c r="E147" s="59">
        <f>$D$6*($D$7*SIN( ($B147*2*PI()/$D$2) + (2*PI()/3) )+$D$5)</f>
        <v>-298.43262686410458</v>
      </c>
      <c r="F147" s="19">
        <f t="shared" si="23"/>
        <v>5</v>
      </c>
      <c r="H147" s="11">
        <f>IF( OR( $F147=7,$F147=8,$F147=1,$F147=2 ), 0,   IF( OR( $F147=3,$F147=4,$F147=11,$F147=12 ), -1, 1) ) * $H$7 * IF( OR( $F147=5,$F147=6,$F147=11,$F147=12 ), $C147, $E147 ) * $I$3</f>
        <v>0.80171985711972382</v>
      </c>
      <c r="I147" s="11">
        <f>IF( OR( $F147=5,$F147=6,$F147=11,$F147=12 ), 0, IF( OR( $F147=3,$F147=4,$F147=7,$F147=8 ), -1, 1 ) ) * $H$7 * IF( OR( $F147=3,$F147=4,$F147=9,$F147=10 ), D147, C147 ) * $I$3</f>
        <v>0</v>
      </c>
      <c r="J147" s="11">
        <f>IF( OR( $F147=3,$F147=4,$F147=9,$F147=10 ), 0, IF( OR( $F147=7,$F147=8,$F147=11,$F147=12 ), -1, 1 ) ) * $H$7 * IF( OR( $F147=5,$F147=6,$F147=11,$F147=12 ), D147, E147 ) * $I$3</f>
        <v>0.11407528643931182</v>
      </c>
      <c r="K147" s="11">
        <f>$I$3 + IF( OR( $F147=3,$F147=4,$F147=7,$F147=8,$F147=11,$F147=12 ), -1, 1 ) * $H$7 * IF( OR( $F147=3, $F147=4, $F147=9, $F147=10 ), C147, IF( OR( $F147=5, $F147=6, $F147=11, $F147=12 ), E147, D147 ) ) * $I$3</f>
        <v>8.4204856440964759E-2</v>
      </c>
      <c r="L147" s="12">
        <f t="shared" si="22"/>
        <v>1.0000000000000004</v>
      </c>
      <c r="N147" s="48">
        <f t="shared" si="24"/>
        <v>1</v>
      </c>
      <c r="O147" s="49">
        <f t="shared" si="25"/>
        <v>0</v>
      </c>
      <c r="P147" s="48">
        <f t="shared" si="26"/>
        <v>1</v>
      </c>
      <c r="Q147" s="49">
        <f t="shared" si="27"/>
        <v>0</v>
      </c>
      <c r="R147" s="48">
        <f t="shared" si="28"/>
        <v>0</v>
      </c>
      <c r="S147" s="49">
        <f t="shared" si="29"/>
        <v>2</v>
      </c>
      <c r="T147" s="54" t="str">
        <f t="shared" si="30"/>
        <v>T</v>
      </c>
      <c r="U147" s="55" t="str">
        <f t="shared" si="31"/>
        <v>L</v>
      </c>
    </row>
    <row r="148" spans="2:21" x14ac:dyDescent="0.25">
      <c r="B148" s="7">
        <v>136</v>
      </c>
      <c r="C148" s="4">
        <f>$D$6*($D$7*SIN($B148*2*PI()/$D$2)+$D$5)</f>
        <v>258.05334232658828</v>
      </c>
      <c r="D148" s="59">
        <f>$D$6*($D$7*SIN( ($B148*2*PI()/$D$2) - (2*PI()/3) )+$D$5)</f>
        <v>42.456139594978438</v>
      </c>
      <c r="E148" s="59">
        <f>$D$6*($D$7*SIN( ($B148*2*PI()/$D$2) + (2*PI()/3) )+$D$5)</f>
        <v>-300.50948192156653</v>
      </c>
      <c r="F148" s="19">
        <f t="shared" si="23"/>
        <v>5</v>
      </c>
      <c r="H148" s="11">
        <f>IF( OR( $F148=7,$F148=8,$F148=1,$F148=2 ), 0,   IF( OR( $F148=3,$F148=4,$F148=11,$F148=12 ), -1, 1) ) * $H$7 * IF( OR( $F148=5,$F148=6,$F148=11,$F148=12 ), $C148, $E148 ) * $I$3</f>
        <v>0.79188391753653731</v>
      </c>
      <c r="I148" s="11">
        <f>IF( OR( $F148=5,$F148=6,$F148=11,$F148=12 ), 0, IF( OR( $F148=3,$F148=4,$F148=7,$F148=8 ), -1, 1 ) ) * $H$7 * IF( OR( $F148=3,$F148=4,$F148=9,$F148=10 ), D148, C148 ) * $I$3</f>
        <v>0</v>
      </c>
      <c r="J148" s="11">
        <f>IF( OR( $F148=3,$F148=4,$F148=9,$F148=10 ), 0, IF( OR( $F148=7,$F148=8,$F148=11,$F148=12 ), -1, 1 ) ) * $H$7 * IF( OR( $F148=5,$F148=6,$F148=11,$F148=12 ), D148, E148 ) * $I$3</f>
        <v>0.13028443593418082</v>
      </c>
      <c r="K148" s="11">
        <f>$I$3 + IF( OR( $F148=3,$F148=4,$F148=7,$F148=8,$F148=11,$F148=12 ), -1, 1 ) * $H$7 * IF( OR( $F148=3, $F148=4, $F148=9, $F148=10 ), C148, IF( OR( $F148=5, $F148=6, $F148=11, $F148=12 ), E148, D148 ) ) * $I$3</f>
        <v>7.7831646529282428E-2</v>
      </c>
      <c r="L148" s="12">
        <f t="shared" si="22"/>
        <v>1.0000000000000004</v>
      </c>
      <c r="N148" s="48">
        <f t="shared" si="24"/>
        <v>1</v>
      </c>
      <c r="O148" s="49">
        <f t="shared" si="25"/>
        <v>0</v>
      </c>
      <c r="P148" s="48">
        <f t="shared" si="26"/>
        <v>1</v>
      </c>
      <c r="Q148" s="49">
        <f t="shared" si="27"/>
        <v>0</v>
      </c>
      <c r="R148" s="48">
        <f t="shared" si="28"/>
        <v>0</v>
      </c>
      <c r="S148" s="49">
        <f t="shared" si="29"/>
        <v>2</v>
      </c>
      <c r="T148" s="54" t="str">
        <f t="shared" si="30"/>
        <v>T</v>
      </c>
      <c r="U148" s="55" t="str">
        <f t="shared" si="31"/>
        <v>L</v>
      </c>
    </row>
    <row r="149" spans="2:21" x14ac:dyDescent="0.25">
      <c r="B149" s="7">
        <v>137</v>
      </c>
      <c r="C149" s="4">
        <f>$D$6*($D$7*SIN($B149*2*PI()/$D$2)+$D$5)</f>
        <v>254.77899111684687</v>
      </c>
      <c r="D149" s="59">
        <f>$D$6*($D$7*SIN( ($B149*2*PI()/$D$2) - (2*PI()/3) )+$D$5)</f>
        <v>47.726892207288785</v>
      </c>
      <c r="E149" s="59">
        <f>$D$6*($D$7*SIN( ($B149*2*PI()/$D$2) + (2*PI()/3) )+$D$5)</f>
        <v>-302.50588332413554</v>
      </c>
      <c r="F149" s="19">
        <f t="shared" si="23"/>
        <v>5</v>
      </c>
      <c r="H149" s="11">
        <f>IF( OR( $F149=7,$F149=8,$F149=1,$F149=2 ), 0,   IF( OR( $F149=3,$F149=4,$F149=11,$F149=12 ), -1, 1) ) * $H$7 * IF( OR( $F149=5,$F149=6,$F149=11,$F149=12 ), $C149, $E149 ) * $I$3</f>
        <v>0.78183597148017892</v>
      </c>
      <c r="I149" s="11">
        <f>IF( OR( $F149=5,$F149=6,$F149=11,$F149=12 ), 0, IF( OR( $F149=3,$F149=4,$F149=7,$F149=8 ), -1, 1 ) ) * $H$7 * IF( OR( $F149=3,$F149=4,$F149=9,$F149=10 ), D149, C149 ) * $I$3</f>
        <v>0</v>
      </c>
      <c r="J149" s="11">
        <f>IF( OR( $F149=3,$F149=4,$F149=9,$F149=10 ), 0, IF( OR( $F149=7,$F149=8,$F149=11,$F149=12 ), -1, 1 ) ) * $H$7 * IF( OR( $F149=5,$F149=6,$F149=11,$F149=12 ), D149, E149 ) * $I$3</f>
        <v>0.14645870513515838</v>
      </c>
      <c r="K149" s="11">
        <f>$I$3 + IF( OR( $F149=3,$F149=4,$F149=7,$F149=8,$F149=11,$F149=12 ), -1, 1 ) * $H$7 * IF( OR( $F149=3, $F149=4, $F149=9, $F149=10 ), C149, IF( OR( $F149=5, $F149=6, $F149=11, $F149=12 ), E149, D149 ) ) * $I$3</f>
        <v>7.1705323384663067E-2</v>
      </c>
      <c r="L149" s="12">
        <f t="shared" si="22"/>
        <v>1.0000000000000004</v>
      </c>
      <c r="N149" s="48">
        <f t="shared" si="24"/>
        <v>1</v>
      </c>
      <c r="O149" s="49">
        <f t="shared" si="25"/>
        <v>0</v>
      </c>
      <c r="P149" s="48">
        <f t="shared" si="26"/>
        <v>1</v>
      </c>
      <c r="Q149" s="49">
        <f t="shared" si="27"/>
        <v>0</v>
      </c>
      <c r="R149" s="48">
        <f t="shared" si="28"/>
        <v>0</v>
      </c>
      <c r="S149" s="49">
        <f t="shared" si="29"/>
        <v>2</v>
      </c>
      <c r="T149" s="54" t="str">
        <f t="shared" si="30"/>
        <v>T</v>
      </c>
      <c r="U149" s="55" t="str">
        <f t="shared" si="31"/>
        <v>L</v>
      </c>
    </row>
    <row r="150" spans="2:21" x14ac:dyDescent="0.25">
      <c r="B150" s="7">
        <v>138</v>
      </c>
      <c r="C150" s="4">
        <f>$D$6*($D$7*SIN($B150*2*PI()/$D$2)+$D$5)</f>
        <v>251.43642941040429</v>
      </c>
      <c r="D150" s="59">
        <f>$D$6*($D$7*SIN( ($B150*2*PI()/$D$2) - (2*PI()/3) )+$D$5)</f>
        <v>52.984867176477017</v>
      </c>
      <c r="E150" s="59">
        <f>$D$6*($D$7*SIN( ($B150*2*PI()/$D$2) + (2*PI()/3) )+$D$5)</f>
        <v>-304.42129658688117</v>
      </c>
      <c r="F150" s="19">
        <f t="shared" si="23"/>
        <v>5</v>
      </c>
      <c r="H150" s="11">
        <f>IF( OR( $F150=7,$F150=8,$F150=1,$F150=2 ), 0,   IF( OR( $F150=3,$F150=4,$F150=11,$F150=12 ), -1, 1) ) * $H$7 * IF( OR( $F150=5,$F150=6,$F150=11,$F150=12 ), $C150, $E150 ) * $I$3</f>
        <v>0.77157870902877668</v>
      </c>
      <c r="I150" s="11">
        <f>IF( OR( $F150=5,$F150=6,$F150=11,$F150=12 ), 0, IF( OR( $F150=3,$F150=4,$F150=7,$F150=8 ), -1, 1 ) ) * $H$7 * IF( OR( $F150=3,$F150=4,$F150=9,$F150=10 ), D150, C150 ) * $I$3</f>
        <v>0</v>
      </c>
      <c r="J150" s="11">
        <f>IF( OR( $F150=3,$F150=4,$F150=9,$F150=10 ), 0, IF( OR( $F150=7,$F150=8,$F150=11,$F150=12 ), -1, 1 ) ) * $H$7 * IF( OR( $F150=5,$F150=6,$F150=11,$F150=12 ), D150, E150 ) * $I$3</f>
        <v>0.16259376379927096</v>
      </c>
      <c r="K150" s="11">
        <f>$I$3 + IF( OR( $F150=3,$F150=4,$F150=7,$F150=8,$F150=11,$F150=12 ), -1, 1 ) * $H$7 * IF( OR( $F150=3, $F150=4, $F150=9, $F150=10 ), C150, IF( OR( $F150=5, $F150=6, $F150=11, $F150=12 ), E150, D150 ) ) * $I$3</f>
        <v>6.5827527171952727E-2</v>
      </c>
      <c r="L150" s="12">
        <f t="shared" si="22"/>
        <v>1.0000000000000004</v>
      </c>
      <c r="N150" s="48">
        <f t="shared" si="24"/>
        <v>1</v>
      </c>
      <c r="O150" s="49">
        <f t="shared" si="25"/>
        <v>0</v>
      </c>
      <c r="P150" s="48">
        <f t="shared" si="26"/>
        <v>1</v>
      </c>
      <c r="Q150" s="49">
        <f t="shared" si="27"/>
        <v>0</v>
      </c>
      <c r="R150" s="48">
        <f t="shared" si="28"/>
        <v>0</v>
      </c>
      <c r="S150" s="49">
        <f t="shared" si="29"/>
        <v>2</v>
      </c>
      <c r="T150" s="54" t="str">
        <f t="shared" si="30"/>
        <v>T</v>
      </c>
      <c r="U150" s="55" t="str">
        <f t="shared" si="31"/>
        <v>L</v>
      </c>
    </row>
    <row r="151" spans="2:21" x14ac:dyDescent="0.25">
      <c r="B151" s="7">
        <v>139</v>
      </c>
      <c r="C151" s="4">
        <f>$D$6*($D$7*SIN($B151*2*PI()/$D$2)+$D$5)</f>
        <v>248.02655209185519</v>
      </c>
      <c r="D151" s="59">
        <f>$D$6*($D$7*SIN( ($B151*2*PI()/$D$2) - (2*PI()/3) )+$D$5)</f>
        <v>58.228656815501722</v>
      </c>
      <c r="E151" s="59">
        <f>$D$6*($D$7*SIN( ($B151*2*PI()/$D$2) + (2*PI()/3) )+$D$5)</f>
        <v>-306.25520890735675</v>
      </c>
      <c r="F151" s="19">
        <f t="shared" si="23"/>
        <v>5</v>
      </c>
      <c r="H151" s="11">
        <f>IF( OR( $F151=7,$F151=8,$F151=1,$F151=2 ), 0,   IF( OR( $F151=3,$F151=4,$F151=11,$F151=12 ), -1, 1) ) * $H$7 * IF( OR( $F151=5,$F151=6,$F151=11,$F151=12 ), $C151, $E151 ) * $I$3</f>
        <v>0.76111487629951768</v>
      </c>
      <c r="I151" s="11">
        <f>IF( OR( $F151=5,$F151=6,$F151=11,$F151=12 ), 0, IF( OR( $F151=3,$F151=4,$F151=7,$F151=8 ), -1, 1 ) ) * $H$7 * IF( OR( $F151=3,$F151=4,$F151=9,$F151=10 ), D151, C151 ) * $I$3</f>
        <v>0</v>
      </c>
      <c r="J151" s="11">
        <f>IF( OR( $F151=3,$F151=4,$F151=9,$F151=10 ), 0, IF( OR( $F151=7,$F151=8,$F151=11,$F151=12 ), -1, 1 ) ) * $H$7 * IF( OR( $F151=5,$F151=6,$F151=11,$F151=12 ), D151, E151 ) * $I$3</f>
        <v>0.17868529218115523</v>
      </c>
      <c r="K151" s="11">
        <f>$I$3 + IF( OR( $F151=3,$F151=4,$F151=7,$F151=8,$F151=11,$F151=12 ), -1, 1 ) * $H$7 * IF( OR( $F151=3, $F151=4, $F151=9, $F151=10 ), C151, IF( OR( $F151=5, $F151=6, $F151=11, $F151=12 ), E151, D151 ) ) * $I$3</f>
        <v>6.0199831519327618E-2</v>
      </c>
      <c r="L151" s="12">
        <f t="shared" si="22"/>
        <v>1.0000000000000004</v>
      </c>
      <c r="N151" s="48">
        <f t="shared" si="24"/>
        <v>1</v>
      </c>
      <c r="O151" s="49">
        <f t="shared" si="25"/>
        <v>0</v>
      </c>
      <c r="P151" s="48">
        <f t="shared" si="26"/>
        <v>1</v>
      </c>
      <c r="Q151" s="49">
        <f t="shared" si="27"/>
        <v>0</v>
      </c>
      <c r="R151" s="48">
        <f t="shared" si="28"/>
        <v>0</v>
      </c>
      <c r="S151" s="49">
        <f t="shared" si="29"/>
        <v>2</v>
      </c>
      <c r="T151" s="54" t="str">
        <f t="shared" si="30"/>
        <v>T</v>
      </c>
      <c r="U151" s="55" t="str">
        <f t="shared" si="31"/>
        <v>L</v>
      </c>
    </row>
    <row r="152" spans="2:21" x14ac:dyDescent="0.25">
      <c r="B152" s="7">
        <v>140</v>
      </c>
      <c r="C152" s="4">
        <f>$D$6*($D$7*SIN($B152*2*PI()/$D$2)+$D$5)</f>
        <v>244.5502720678117</v>
      </c>
      <c r="D152" s="59">
        <f>$D$6*($D$7*SIN( ($B152*2*PI()/$D$2) - (2*PI()/3) )+$D$5)</f>
        <v>63.45685723507696</v>
      </c>
      <c r="E152" s="59">
        <f>$D$6*($D$7*SIN( ($B152*2*PI()/$D$2) + (2*PI()/3) )+$D$5)</f>
        <v>-308.00712930288859</v>
      </c>
      <c r="F152" s="19">
        <f t="shared" si="23"/>
        <v>5</v>
      </c>
      <c r="H152" s="11">
        <f>IF( OR( $F152=7,$F152=8,$F152=1,$F152=2 ), 0,   IF( OR( $F152=3,$F152=4,$F152=11,$F152=12 ), -1, 1) ) * $H$7 * IF( OR( $F152=5,$F152=6,$F152=11,$F152=12 ), $C152, $E152 ) * $I$3</f>
        <v>0.75044727471344852</v>
      </c>
      <c r="I152" s="11">
        <f>IF( OR( $F152=5,$F152=6,$F152=11,$F152=12 ), 0, IF( OR( $F152=3,$F152=4,$F152=7,$F152=8 ), -1, 1 ) ) * $H$7 * IF( OR( $F152=3,$F152=4,$F152=9,$F152=10 ), D152, C152 ) * $I$3</f>
        <v>0</v>
      </c>
      <c r="J152" s="11">
        <f>IF( OR( $F152=3,$F152=4,$F152=9,$F152=10 ), 0, IF( OR( $F152=7,$F152=8,$F152=11,$F152=12 ), -1, 1 ) ) * $H$7 * IF( OR( $F152=5,$F152=6,$F152=11,$F152=12 ), D152, E152 ) * $I$3</f>
        <v>0.19472898218955559</v>
      </c>
      <c r="K152" s="11">
        <f>$I$3 + IF( OR( $F152=3,$F152=4,$F152=7,$F152=8,$F152=11,$F152=12 ), -1, 1 ) * $H$7 * IF( OR( $F152=3, $F152=4, $F152=9, $F152=10 ), C152, IF( OR( $F152=5, $F152=6, $F152=11, $F152=12 ), E152, D152 ) ) * $I$3</f>
        <v>5.4823743096996114E-2</v>
      </c>
      <c r="L152" s="12">
        <f t="shared" si="22"/>
        <v>1.0000000000000002</v>
      </c>
      <c r="N152" s="48">
        <f t="shared" si="24"/>
        <v>1</v>
      </c>
      <c r="O152" s="49">
        <f t="shared" si="25"/>
        <v>0</v>
      </c>
      <c r="P152" s="48">
        <f t="shared" si="26"/>
        <v>1</v>
      </c>
      <c r="Q152" s="49">
        <f t="shared" si="27"/>
        <v>0</v>
      </c>
      <c r="R152" s="48">
        <f t="shared" si="28"/>
        <v>0</v>
      </c>
      <c r="S152" s="49">
        <f t="shared" si="29"/>
        <v>2</v>
      </c>
      <c r="T152" s="54" t="str">
        <f t="shared" si="30"/>
        <v>T</v>
      </c>
      <c r="U152" s="55" t="str">
        <f t="shared" si="31"/>
        <v>L</v>
      </c>
    </row>
    <row r="153" spans="2:21" x14ac:dyDescent="0.25">
      <c r="B153" s="7">
        <v>141</v>
      </c>
      <c r="C153" s="4">
        <f>$D$6*($D$7*SIN($B153*2*PI()/$D$2)+$D$5)</f>
        <v>241.00852002249587</v>
      </c>
      <c r="D153" s="59">
        <f>$D$6*($D$7*SIN( ($B153*2*PI()/$D$2) - (2*PI()/3) )+$D$5)</f>
        <v>68.66806871952781</v>
      </c>
      <c r="E153" s="59">
        <f>$D$6*($D$7*SIN( ($B153*2*PI()/$D$2) + (2*PI()/3) )+$D$5)</f>
        <v>-309.67658874202357</v>
      </c>
      <c r="F153" s="19">
        <f t="shared" si="23"/>
        <v>5</v>
      </c>
      <c r="H153" s="11">
        <f>IF( OR( $F153=7,$F153=8,$F153=1,$F153=2 ), 0,   IF( OR( $F153=3,$F153=4,$F153=11,$F153=12 ), -1, 1) ) * $H$7 * IF( OR( $F153=5,$F153=6,$F153=11,$F153=12 ), $C153, $E153 ) * $I$3</f>
        <v>0.73957876024546609</v>
      </c>
      <c r="I153" s="11">
        <f>IF( OR( $F153=5,$F153=6,$F153=11,$F153=12 ), 0, IF( OR( $F153=3,$F153=4,$F153=7,$F153=8 ), -1, 1 ) ) * $H$7 * IF( OR( $F153=3,$F153=4,$F153=9,$F153=10 ), D153, C153 ) * $I$3</f>
        <v>0</v>
      </c>
      <c r="J153" s="11">
        <f>IF( OR( $F153=3,$F153=4,$F153=9,$F153=10 ), 0, IF( OR( $F153=7,$F153=8,$F153=11,$F153=12 ), -1, 1 ) ) * $H$7 * IF( OR( $F153=5,$F153=6,$F153=11,$F153=12 ), D153, E153 ) * $I$3</f>
        <v>0.21072053854070597</v>
      </c>
      <c r="K153" s="11">
        <f>$I$3 + IF( OR( $F153=3,$F153=4,$F153=7,$F153=8,$F153=11,$F153=12 ), -1, 1 ) * $H$7 * IF( OR( $F153=3, $F153=4, $F153=9, $F153=10 ), C153, IF( OR( $F153=5, $F153=6, $F153=11, $F153=12 ), E153, D153 ) ) * $I$3</f>
        <v>4.9700701213828302E-2</v>
      </c>
      <c r="L153" s="12">
        <f t="shared" si="22"/>
        <v>1.0000000000000004</v>
      </c>
      <c r="N153" s="48">
        <f t="shared" si="24"/>
        <v>1</v>
      </c>
      <c r="O153" s="49">
        <f t="shared" si="25"/>
        <v>0</v>
      </c>
      <c r="P153" s="48">
        <f t="shared" si="26"/>
        <v>1</v>
      </c>
      <c r="Q153" s="49">
        <f t="shared" si="27"/>
        <v>0</v>
      </c>
      <c r="R153" s="48">
        <f t="shared" si="28"/>
        <v>0</v>
      </c>
      <c r="S153" s="49">
        <f t="shared" si="29"/>
        <v>2</v>
      </c>
      <c r="T153" s="54" t="str">
        <f t="shared" si="30"/>
        <v>T</v>
      </c>
      <c r="U153" s="55" t="str">
        <f t="shared" si="31"/>
        <v>L</v>
      </c>
    </row>
    <row r="154" spans="2:21" x14ac:dyDescent="0.25">
      <c r="B154" s="7">
        <v>142</v>
      </c>
      <c r="C154" s="4">
        <f>$D$6*($D$7*SIN($B154*2*PI()/$D$2)+$D$5)</f>
        <v>237.40224416857259</v>
      </c>
      <c r="D154" s="59">
        <f>$D$6*($D$7*SIN( ($B154*2*PI()/$D$2) - (2*PI()/3) )+$D$5)</f>
        <v>73.860896101528638</v>
      </c>
      <c r="E154" s="59">
        <f>$D$6*($D$7*SIN( ($B154*2*PI()/$D$2) + (2*PI()/3) )+$D$5)</f>
        <v>-311.26314027010113</v>
      </c>
      <c r="F154" s="19">
        <f t="shared" si="23"/>
        <v>5</v>
      </c>
      <c r="H154" s="11">
        <f>IF( OR( $F154=7,$F154=8,$F154=1,$F154=2 ), 0,   IF( OR( $F154=3,$F154=4,$F154=11,$F154=12 ), -1, 1) ) * $H$7 * IF( OR( $F154=5,$F154=6,$F154=11,$F154=12 ), $C154, $E154 ) * $I$3</f>
        <v>0.72851224265970271</v>
      </c>
      <c r="I154" s="11">
        <f>IF( OR( $F154=5,$F154=6,$F154=11,$F154=12 ), 0, IF( OR( $F154=3,$F154=4,$F154=7,$F154=8 ), -1, 1 ) ) * $H$7 * IF( OR( $F154=3,$F154=4,$F154=9,$F154=10 ), D154, C154 ) * $I$3</f>
        <v>0</v>
      </c>
      <c r="J154" s="11">
        <f>IF( OR( $F154=3,$F154=4,$F154=9,$F154=10 ), 0, IF( OR( $F154=7,$F154=8,$F154=11,$F154=12 ), -1, 1 ) ) * $H$7 * IF( OR( $F154=5,$F154=6,$F154=11,$F154=12 ), D154, E154 ) * $I$3</f>
        <v>0.22665567990828253</v>
      </c>
      <c r="K154" s="11">
        <f>$I$3 + IF( OR( $F154=3,$F154=4,$F154=7,$F154=8,$F154=11,$F154=12 ), -1, 1 ) * $H$7 * IF( OR( $F154=3, $F154=4, $F154=9, $F154=10 ), C154, IF( OR( $F154=5, $F154=6, $F154=11, $F154=12 ), E154, D154 ) ) * $I$3</f>
        <v>4.4832077432015005E-2</v>
      </c>
      <c r="L154" s="12">
        <f t="shared" si="22"/>
        <v>1.0000000000000002</v>
      </c>
      <c r="N154" s="48">
        <f t="shared" si="24"/>
        <v>1</v>
      </c>
      <c r="O154" s="49">
        <f t="shared" si="25"/>
        <v>0</v>
      </c>
      <c r="P154" s="48">
        <f t="shared" si="26"/>
        <v>1</v>
      </c>
      <c r="Q154" s="49">
        <f t="shared" si="27"/>
        <v>0</v>
      </c>
      <c r="R154" s="48">
        <f t="shared" si="28"/>
        <v>0</v>
      </c>
      <c r="S154" s="49">
        <f t="shared" si="29"/>
        <v>2</v>
      </c>
      <c r="T154" s="54" t="str">
        <f t="shared" si="30"/>
        <v>T</v>
      </c>
      <c r="U154" s="55" t="str">
        <f t="shared" si="31"/>
        <v>L</v>
      </c>
    </row>
    <row r="155" spans="2:21" x14ac:dyDescent="0.25">
      <c r="B155" s="7">
        <v>143</v>
      </c>
      <c r="C155" s="4">
        <f>$D$6*($D$7*SIN($B155*2*PI()/$D$2)+$D$5)</f>
        <v>233.73240999329121</v>
      </c>
      <c r="D155" s="59">
        <f>$D$6*($D$7*SIN( ($B155*2*PI()/$D$2) - (2*PI()/3) )+$D$5)</f>
        <v>79.033949135621597</v>
      </c>
      <c r="E155" s="59">
        <f>$D$6*($D$7*SIN( ($B155*2*PI()/$D$2) + (2*PI()/3) )+$D$5)</f>
        <v>-312.76635912891271</v>
      </c>
      <c r="F155" s="19">
        <f t="shared" si="23"/>
        <v>5</v>
      </c>
      <c r="H155" s="11">
        <f>IF( OR( $F155=7,$F155=8,$F155=1,$F155=2 ), 0,   IF( OR( $F155=3,$F155=4,$F155=11,$F155=12 ), -1, 1) ) * $H$7 * IF( OR( $F155=5,$F155=6,$F155=11,$F155=12 ), $C155, $E155 ) * $I$3</f>
        <v>0.71725068473051545</v>
      </c>
      <c r="I155" s="11">
        <f>IF( OR( $F155=5,$F155=6,$F155=11,$F155=12 ), 0, IF( OR( $F155=3,$F155=4,$F155=7,$F155=8 ), -1, 1 ) ) * $H$7 * IF( OR( $F155=3,$F155=4,$F155=9,$F155=10 ), D155, C155 ) * $I$3</f>
        <v>0</v>
      </c>
      <c r="J155" s="11">
        <f>IF( OR( $F155=3,$F155=4,$F155=9,$F155=10 ), 0, IF( OR( $F155=7,$F155=8,$F155=11,$F155=12 ), -1, 1 ) ) * $H$7 * IF( OR( $F155=5,$F155=6,$F155=11,$F155=12 ), D155, E155 ) * $I$3</f>
        <v>0.24253014006961379</v>
      </c>
      <c r="K155" s="11">
        <f>$I$3 + IF( OR( $F155=3,$F155=4,$F155=7,$F155=8,$F155=11,$F155=12 ), -1, 1 ) * $H$7 * IF( OR( $F155=3, $F155=4, $F155=9, $F155=10 ), C155, IF( OR( $F155=5, $F155=6, $F155=11, $F155=12 ), E155, D155 ) ) * $I$3</f>
        <v>4.021917519987106E-2</v>
      </c>
      <c r="L155" s="12">
        <f t="shared" si="22"/>
        <v>1.0000000000000004</v>
      </c>
      <c r="N155" s="48">
        <f t="shared" si="24"/>
        <v>1</v>
      </c>
      <c r="O155" s="49">
        <f t="shared" si="25"/>
        <v>0</v>
      </c>
      <c r="P155" s="48">
        <f t="shared" si="26"/>
        <v>1</v>
      </c>
      <c r="Q155" s="49">
        <f t="shared" si="27"/>
        <v>0</v>
      </c>
      <c r="R155" s="48">
        <f t="shared" si="28"/>
        <v>0</v>
      </c>
      <c r="S155" s="49">
        <f t="shared" si="29"/>
        <v>2</v>
      </c>
      <c r="T155" s="54" t="str">
        <f t="shared" si="30"/>
        <v>T</v>
      </c>
      <c r="U155" s="55" t="str">
        <f t="shared" si="31"/>
        <v>L</v>
      </c>
    </row>
    <row r="156" spans="2:21" x14ac:dyDescent="0.25">
      <c r="B156" s="7">
        <v>144</v>
      </c>
      <c r="C156" s="4">
        <f>$D$6*($D$7*SIN($B156*2*PI()/$D$2)+$D$5)</f>
        <v>230.00000000000003</v>
      </c>
      <c r="D156" s="59">
        <f>$D$6*($D$7*SIN( ($B156*2*PI()/$D$2) - (2*PI()/3) )+$D$5)</f>
        <v>84.185842870420942</v>
      </c>
      <c r="E156" s="59">
        <f>$D$6*($D$7*SIN( ($B156*2*PI()/$D$2) + (2*PI()/3) )+$D$5)</f>
        <v>-314.18584287042091</v>
      </c>
      <c r="F156" s="19">
        <f t="shared" si="23"/>
        <v>5</v>
      </c>
      <c r="H156" s="11">
        <f>IF( OR( $F156=7,$F156=8,$F156=1,$F156=2 ), 0,   IF( OR( $F156=3,$F156=4,$F156=11,$F156=12 ), -1, 1) ) * $H$7 * IF( OR( $F156=5,$F156=6,$F156=11,$F156=12 ), $C156, $E156 ) * $I$3</f>
        <v>0.70579710144927532</v>
      </c>
      <c r="I156" s="11">
        <f>IF( OR( $F156=5,$F156=6,$F156=11,$F156=12 ), 0, IF( OR( $F156=3,$F156=4,$F156=7,$F156=8 ), -1, 1 ) ) * $H$7 * IF( OR( $F156=3,$F156=4,$F156=9,$F156=10 ), D156, C156 ) * $I$3</f>
        <v>0</v>
      </c>
      <c r="J156" s="11">
        <f>IF( OR( $F156=3,$F156=4,$F156=9,$F156=10 ), 0, IF( OR( $F156=7,$F156=8,$F156=11,$F156=12 ), -1, 1 ) ) * $H$7 * IF( OR( $F156=5,$F156=6,$F156=11,$F156=12 ), D156, E156 ) * $I$3</f>
        <v>0.25833966904785755</v>
      </c>
      <c r="K156" s="11">
        <f>$I$3 + IF( OR( $F156=3,$F156=4,$F156=7,$F156=8,$F156=11,$F156=12 ), -1, 1 ) * $H$7 * IF( OR( $F156=3, $F156=4, $F156=9, $F156=10 ), C156, IF( OR( $F156=5, $F156=6, $F156=11, $F156=12 ), E156, D156 ) ) * $I$3</f>
        <v>3.5863229502867355E-2</v>
      </c>
      <c r="L156" s="12">
        <f t="shared" si="22"/>
        <v>1.0000000000000002</v>
      </c>
      <c r="N156" s="48">
        <f t="shared" si="24"/>
        <v>1</v>
      </c>
      <c r="O156" s="49">
        <f t="shared" si="25"/>
        <v>0</v>
      </c>
      <c r="P156" s="48">
        <f t="shared" si="26"/>
        <v>1</v>
      </c>
      <c r="Q156" s="49">
        <f t="shared" si="27"/>
        <v>0</v>
      </c>
      <c r="R156" s="48">
        <f t="shared" si="28"/>
        <v>0</v>
      </c>
      <c r="S156" s="49">
        <f t="shared" si="29"/>
        <v>2</v>
      </c>
      <c r="T156" s="54" t="str">
        <f t="shared" si="30"/>
        <v>T</v>
      </c>
      <c r="U156" s="55" t="str">
        <f t="shared" si="31"/>
        <v>L</v>
      </c>
    </row>
    <row r="157" spans="2:21" x14ac:dyDescent="0.25">
      <c r="B157" s="7">
        <v>145</v>
      </c>
      <c r="C157" s="4">
        <f>$D$6*($D$7*SIN($B157*2*PI()/$D$2)+$D$5)</f>
        <v>226.20601344510726</v>
      </c>
      <c r="D157" s="59">
        <f>$D$6*($D$7*SIN( ($B157*2*PI()/$D$2) - (2*PI()/3) )+$D$5)</f>
        <v>89.315198019396405</v>
      </c>
      <c r="E157" s="59">
        <f>$D$6*($D$7*SIN( ($B157*2*PI()/$D$2) + (2*PI()/3) )+$D$5)</f>
        <v>-315.52121146450355</v>
      </c>
      <c r="F157" s="19">
        <f t="shared" si="23"/>
        <v>5</v>
      </c>
      <c r="H157" s="11">
        <f>IF( OR( $F157=7,$F157=8,$F157=1,$F157=2 ), 0,   IF( OR( $F157=3,$F157=4,$F157=11,$F157=12 ), -1, 1) ) * $H$7 * IF( OR( $F157=5,$F157=6,$F157=11,$F157=12 ), $C157, $E157 ) * $I$3</f>
        <v>0.69415455921718472</v>
      </c>
      <c r="I157" s="11">
        <f>IF( OR( $F157=5,$F157=6,$F157=11,$F157=12 ), 0, IF( OR( $F157=3,$F157=4,$F157=7,$F157=8 ), -1, 1 ) ) * $H$7 * IF( OR( $F157=3,$F157=4,$F157=9,$F157=10 ), D157, C157 ) * $I$3</f>
        <v>0</v>
      </c>
      <c r="J157" s="11">
        <f>IF( OR( $F157=3,$F157=4,$F157=9,$F157=10 ), 0, IF( OR( $F157=7,$F157=8,$F157=11,$F157=12 ), -1, 1 ) ) * $H$7 * IF( OR( $F157=5,$F157=6,$F157=11,$F157=12 ), D157, E157 ) * $I$3</f>
        <v>0.27408003424981753</v>
      </c>
      <c r="K157" s="11">
        <f>$I$3 + IF( OR( $F157=3,$F157=4,$F157=7,$F157=8,$F157=11,$F157=12 ), -1, 1 ) * $H$7 * IF( OR( $F157=3, $F157=4, $F157=9, $F157=10 ), C157, IF( OR( $F157=5, $F157=6, $F157=11, $F157=12 ), E157, D157 ) ) * $I$3</f>
        <v>3.1765406532998086E-2</v>
      </c>
      <c r="L157" s="12">
        <f t="shared" si="22"/>
        <v>1.0000000000000004</v>
      </c>
      <c r="N157" s="48">
        <f t="shared" si="24"/>
        <v>1</v>
      </c>
      <c r="O157" s="49">
        <f t="shared" si="25"/>
        <v>0</v>
      </c>
      <c r="P157" s="48">
        <f t="shared" si="26"/>
        <v>1</v>
      </c>
      <c r="Q157" s="49">
        <f t="shared" si="27"/>
        <v>0</v>
      </c>
      <c r="R157" s="48">
        <f t="shared" si="28"/>
        <v>0</v>
      </c>
      <c r="S157" s="49">
        <f t="shared" si="29"/>
        <v>2</v>
      </c>
      <c r="T157" s="54" t="str">
        <f t="shared" si="30"/>
        <v>T</v>
      </c>
      <c r="U157" s="55" t="str">
        <f t="shared" si="31"/>
        <v>L</v>
      </c>
    </row>
    <row r="158" spans="2:21" x14ac:dyDescent="0.25">
      <c r="B158" s="7">
        <v>146</v>
      </c>
      <c r="C158" s="4">
        <f>$D$6*($D$7*SIN($B158*2*PI()/$D$2)+$D$5)</f>
        <v>222.35146607055569</v>
      </c>
      <c r="D158" s="59">
        <f>$D$6*($D$7*SIN( ($B158*2*PI()/$D$2) - (2*PI()/3) )+$D$5)</f>
        <v>94.420641330142175</v>
      </c>
      <c r="E158" s="59">
        <f>$D$6*($D$7*SIN( ($B158*2*PI()/$D$2) + (2*PI()/3) )+$D$5)</f>
        <v>-316.77210740069773</v>
      </c>
      <c r="F158" s="19">
        <f t="shared" si="23"/>
        <v>5</v>
      </c>
      <c r="H158" s="11">
        <f>IF( OR( $F158=7,$F158=8,$F158=1,$F158=2 ), 0,   IF( OR( $F158=3,$F158=4,$F158=11,$F158=12 ), -1, 1) ) * $H$7 * IF( OR( $F158=5,$F158=6,$F158=11,$F158=12 ), $C158, $E158 ) * $I$3</f>
        <v>0.68232617502432635</v>
      </c>
      <c r="I158" s="11">
        <f>IF( OR( $F158=5,$F158=6,$F158=11,$F158=12 ), 0, IF( OR( $F158=3,$F158=4,$F158=7,$F158=8 ), -1, 1 ) ) * $H$7 * IF( OR( $F158=3,$F158=4,$F158=9,$F158=10 ), D158, C158 ) * $I$3</f>
        <v>0</v>
      </c>
      <c r="J158" s="11">
        <f>IF( OR( $F158=3,$F158=4,$F158=9,$F158=10 ), 0, IF( OR( $F158=7,$F158=8,$F158=11,$F158=12 ), -1, 1 ) ) * $H$7 * IF( OR( $F158=5,$F158=6,$F158=11,$F158=12 ), D158, E158 ) * $I$3</f>
        <v>0.28974702159911297</v>
      </c>
      <c r="K158" s="11">
        <f>$I$3 + IF( OR( $F158=3,$F158=4,$F158=7,$F158=8,$F158=11,$F158=12 ), -1, 1 ) * $H$7 * IF( OR( $F158=3, $F158=4, $F158=9, $F158=10 ), C158, IF( OR( $F158=5, $F158=6, $F158=11, $F158=12 ), E158, D158 ) ) * $I$3</f>
        <v>2.792680337656106E-2</v>
      </c>
      <c r="L158" s="12">
        <f t="shared" si="22"/>
        <v>1.0000000000000004</v>
      </c>
      <c r="N158" s="48">
        <f t="shared" si="24"/>
        <v>1</v>
      </c>
      <c r="O158" s="49">
        <f t="shared" si="25"/>
        <v>0</v>
      </c>
      <c r="P158" s="48">
        <f t="shared" si="26"/>
        <v>1</v>
      </c>
      <c r="Q158" s="49">
        <f t="shared" si="27"/>
        <v>0</v>
      </c>
      <c r="R158" s="48">
        <f t="shared" si="28"/>
        <v>0</v>
      </c>
      <c r="S158" s="49">
        <f t="shared" si="29"/>
        <v>2</v>
      </c>
      <c r="T158" s="54" t="str">
        <f t="shared" si="30"/>
        <v>T</v>
      </c>
      <c r="U158" s="55" t="str">
        <f t="shared" si="31"/>
        <v>L</v>
      </c>
    </row>
    <row r="159" spans="2:21" x14ac:dyDescent="0.25">
      <c r="B159" s="7">
        <v>147</v>
      </c>
      <c r="C159" s="4">
        <f>$D$6*($D$7*SIN($B159*2*PI()/$D$2)+$D$5)</f>
        <v>218.43738983188345</v>
      </c>
      <c r="D159" s="59">
        <f>$D$6*($D$7*SIN( ($B159*2*PI()/$D$2) - (2*PI()/3) )+$D$5)</f>
        <v>99.500805952030262</v>
      </c>
      <c r="E159" s="59">
        <f>$D$6*($D$7*SIN( ($B159*2*PI()/$D$2) + (2*PI()/3) )+$D$5)</f>
        <v>-317.93819578391367</v>
      </c>
      <c r="F159" s="19">
        <f t="shared" si="23"/>
        <v>5</v>
      </c>
      <c r="H159" s="11">
        <f>IF( OR( $F159=7,$F159=8,$F159=1,$F159=2 ), 0,   IF( OR( $F159=3,$F159=4,$F159=11,$F159=12 ), -1, 1) ) * $H$7 * IF( OR( $F159=5,$F159=6,$F159=11,$F159=12 ), $C159, $E159 ) * $I$3</f>
        <v>0.67031511561516832</v>
      </c>
      <c r="I159" s="11">
        <f>IF( OR( $F159=5,$F159=6,$F159=11,$F159=12 ), 0, IF( OR( $F159=3,$F159=4,$F159=7,$F159=8 ), -1, 1 ) ) * $H$7 * IF( OR( $F159=3,$F159=4,$F159=9,$F159=10 ), D159, C159 ) * $I$3</f>
        <v>0</v>
      </c>
      <c r="J159" s="11">
        <f>IF( OR( $F159=3,$F159=4,$F159=9,$F159=10 ), 0, IF( OR( $F159=7,$F159=8,$F159=11,$F159=12 ), -1, 1 ) ) * $H$7 * IF( OR( $F159=5,$F159=6,$F159=11,$F159=12 ), D159, E159 ) * $I$3</f>
        <v>0.3053364366643902</v>
      </c>
      <c r="K159" s="11">
        <f>$I$3 + IF( OR( $F159=3,$F159=4,$F159=7,$F159=8,$F159=11,$F159=12 ), -1, 1 ) * $H$7 * IF( OR( $F159=3, $F159=4, $F159=9, $F159=10 ), C159, IF( OR( $F159=5, $F159=6, $F159=11, $F159=12 ), E159, D159 ) ) * $I$3</f>
        <v>2.4348447720441535E-2</v>
      </c>
      <c r="L159" s="12">
        <f t="shared" si="22"/>
        <v>1</v>
      </c>
      <c r="N159" s="48">
        <f t="shared" si="24"/>
        <v>1</v>
      </c>
      <c r="O159" s="49">
        <f t="shared" si="25"/>
        <v>0</v>
      </c>
      <c r="P159" s="48">
        <f t="shared" si="26"/>
        <v>1</v>
      </c>
      <c r="Q159" s="49">
        <f t="shared" si="27"/>
        <v>0</v>
      </c>
      <c r="R159" s="48">
        <f t="shared" si="28"/>
        <v>0</v>
      </c>
      <c r="S159" s="49">
        <f t="shared" si="29"/>
        <v>2</v>
      </c>
      <c r="T159" s="54" t="str">
        <f t="shared" si="30"/>
        <v>T</v>
      </c>
      <c r="U159" s="55" t="str">
        <f t="shared" si="31"/>
        <v>L</v>
      </c>
    </row>
    <row r="160" spans="2:21" x14ac:dyDescent="0.25">
      <c r="B160" s="7">
        <v>148</v>
      </c>
      <c r="C160" s="4">
        <f>$D$6*($D$7*SIN($B160*2*PI()/$D$2)+$D$5)</f>
        <v>214.46483262194593</v>
      </c>
      <c r="D160" s="59">
        <f>$D$6*($D$7*SIN( ($B160*2*PI()/$D$2) - (2*PI()/3) )+$D$5)</f>
        <v>104.55433180214804</v>
      </c>
      <c r="E160" s="59">
        <f>$D$6*($D$7*SIN( ($B160*2*PI()/$D$2) + (2*PI()/3) )+$D$5)</f>
        <v>-319.0191644240939</v>
      </c>
      <c r="F160" s="19">
        <f t="shared" si="23"/>
        <v>5</v>
      </c>
      <c r="H160" s="11">
        <f>IF( OR( $F160=7,$F160=8,$F160=1,$F160=2 ), 0,   IF( OR( $F160=3,$F160=4,$F160=11,$F160=12 ), -1, 1) ) * $H$7 * IF( OR( $F160=5,$F160=6,$F160=11,$F160=12 ), $C160, $E160 ) * $I$3</f>
        <v>0.65812459664075396</v>
      </c>
      <c r="I160" s="11">
        <f>IF( OR( $F160=5,$F160=6,$F160=11,$F160=12 ), 0, IF( OR( $F160=3,$F160=4,$F160=7,$F160=8 ), -1, 1 ) ) * $H$7 * IF( OR( $F160=3,$F160=4,$F160=9,$F160=10 ), D160, C160 ) * $I$3</f>
        <v>0</v>
      </c>
      <c r="J160" s="11">
        <f>IF( OR( $F160=3,$F160=4,$F160=9,$F160=10 ), 0, IF( OR( $F160=7,$F160=8,$F160=11,$F160=12 ), -1, 1 ) ) * $H$7 * IF( OR( $F160=5,$F160=6,$F160=11,$F160=12 ), D160, E160 ) * $I$3</f>
        <v>0.32084410578226896</v>
      </c>
      <c r="K160" s="11">
        <f>$I$3 + IF( OR( $F160=3,$F160=4,$F160=7,$F160=8,$F160=11,$F160=12 ), -1, 1 ) * $H$7 * IF( OR( $F160=3, $F160=4, $F160=9, $F160=10 ), C160, IF( OR( $F160=5, $F160=6, $F160=11, $F160=12 ), E160, D160 ) ) * $I$3</f>
        <v>2.1031297576977304E-2</v>
      </c>
      <c r="L160" s="12">
        <f t="shared" si="22"/>
        <v>1.0000000000000002</v>
      </c>
      <c r="N160" s="48">
        <f t="shared" si="24"/>
        <v>1</v>
      </c>
      <c r="O160" s="49">
        <f t="shared" si="25"/>
        <v>0</v>
      </c>
      <c r="P160" s="48">
        <f t="shared" si="26"/>
        <v>1</v>
      </c>
      <c r="Q160" s="49">
        <f t="shared" si="27"/>
        <v>0</v>
      </c>
      <c r="R160" s="48">
        <f t="shared" si="28"/>
        <v>0</v>
      </c>
      <c r="S160" s="49">
        <f t="shared" si="29"/>
        <v>2</v>
      </c>
      <c r="T160" s="54" t="str">
        <f t="shared" si="30"/>
        <v>T</v>
      </c>
      <c r="U160" s="55" t="str">
        <f t="shared" si="31"/>
        <v>L</v>
      </c>
    </row>
    <row r="161" spans="1:21" x14ac:dyDescent="0.25">
      <c r="B161" s="7">
        <v>149</v>
      </c>
      <c r="C161" s="4">
        <f>$D$6*($D$7*SIN($B161*2*PI()/$D$2)+$D$5)</f>
        <v>210.43485799036779</v>
      </c>
      <c r="D161" s="59">
        <f>$D$6*($D$7*SIN( ($B161*2*PI()/$D$2) - (2*PI()/3) )+$D$5)</f>
        <v>109.57986592942714</v>
      </c>
      <c r="E161" s="59">
        <f>$D$6*($D$7*SIN( ($B161*2*PI()/$D$2) + (2*PI()/3) )+$D$5)</f>
        <v>-320.01472391979485</v>
      </c>
      <c r="F161" s="19">
        <f t="shared" si="23"/>
        <v>5</v>
      </c>
      <c r="H161" s="11">
        <f>IF( OR( $F161=7,$F161=8,$F161=1,$F161=2 ), 0,   IF( OR( $F161=3,$F161=4,$F161=11,$F161=12 ), -1, 1) ) * $H$7 * IF( OR( $F161=5,$F161=6,$F161=11,$F161=12 ), $C161, $E161 ) * $I$3</f>
        <v>0.64575788179778881</v>
      </c>
      <c r="I161" s="11">
        <f>IF( OR( $F161=5,$F161=6,$F161=11,$F161=12 ), 0, IF( OR( $F161=3,$F161=4,$F161=7,$F161=8 ), -1, 1 ) ) * $H$7 * IF( OR( $F161=3,$F161=4,$F161=9,$F161=10 ), D161, C161 ) * $I$3</f>
        <v>0</v>
      </c>
      <c r="J161" s="11">
        <f>IF( OR( $F161=3,$F161=4,$F161=9,$F161=10 ), 0, IF( OR( $F161=7,$F161=8,$F161=11,$F161=12 ), -1, 1 ) ) * $H$7 * IF( OR( $F161=5,$F161=6,$F161=11,$F161=12 ), D161, E161 ) * $I$3</f>
        <v>0.33626587717473855</v>
      </c>
      <c r="K161" s="11">
        <f>$I$3 + IF( OR( $F161=3,$F161=4,$F161=7,$F161=8,$F161=11,$F161=12 ), -1, 1 ) * $H$7 * IF( OR( $F161=3, $F161=4, $F161=9, $F161=10 ), C161, IF( OR( $F161=5, $F161=6, $F161=11, $F161=12 ), E161, D161 ) ) * $I$3</f>
        <v>1.7976241027472861E-2</v>
      </c>
      <c r="L161" s="12">
        <f t="shared" si="22"/>
        <v>1.0000000000000002</v>
      </c>
      <c r="N161" s="48">
        <f t="shared" si="24"/>
        <v>1</v>
      </c>
      <c r="O161" s="49">
        <f t="shared" si="25"/>
        <v>0</v>
      </c>
      <c r="P161" s="48">
        <f t="shared" si="26"/>
        <v>1</v>
      </c>
      <c r="Q161" s="49">
        <f t="shared" si="27"/>
        <v>0</v>
      </c>
      <c r="R161" s="48">
        <f t="shared" si="28"/>
        <v>0</v>
      </c>
      <c r="S161" s="49">
        <f t="shared" si="29"/>
        <v>2</v>
      </c>
      <c r="T161" s="54" t="str">
        <f t="shared" si="30"/>
        <v>T</v>
      </c>
      <c r="U161" s="55" t="str">
        <f t="shared" si="31"/>
        <v>L</v>
      </c>
    </row>
    <row r="162" spans="1:21" x14ac:dyDescent="0.25">
      <c r="B162" s="7">
        <v>150</v>
      </c>
      <c r="C162" s="4">
        <f>$D$6*($D$7*SIN($B162*2*PI()/$D$2)+$D$5)</f>
        <v>206.34854485880635</v>
      </c>
      <c r="D162" s="59">
        <f>$D$6*($D$7*SIN( ($B162*2*PI()/$D$2) - (2*PI()/3) )+$D$5)</f>
        <v>114.57606287685972</v>
      </c>
      <c r="E162" s="59">
        <f>$D$6*($D$7*SIN( ($B162*2*PI()/$D$2) + (2*PI()/3) )+$D$5)</f>
        <v>-320.92460773566597</v>
      </c>
      <c r="F162" s="19">
        <f t="shared" si="23"/>
        <v>5</v>
      </c>
      <c r="H162" s="11">
        <f>IF( OR( $F162=7,$F162=8,$F162=1,$F162=2 ), 0,   IF( OR( $F162=3,$F162=4,$F162=11,$F162=12 ), -1, 1) ) * $H$7 * IF( OR( $F162=5,$F162=6,$F162=11,$F162=12 ), $C162, $E162 ) * $I$3</f>
        <v>0.63321828195487506</v>
      </c>
      <c r="I162" s="11">
        <f>IF( OR( $F162=5,$F162=6,$F162=11,$F162=12 ), 0, IF( OR( $F162=3,$F162=4,$F162=7,$F162=8 ), -1, 1 ) ) * $H$7 * IF( OR( $F162=3,$F162=4,$F162=9,$F162=10 ), D162, C162 ) * $I$3</f>
        <v>0</v>
      </c>
      <c r="J162" s="11">
        <f>IF( OR( $F162=3,$F162=4,$F162=9,$F162=10 ), 0, IF( OR( $F162=7,$F162=8,$F162=11,$F162=12 ), -1, 1 ) ) * $H$7 * IF( OR( $F162=5,$F162=6,$F162=11,$F162=12 ), D162, E162 ) * $I$3</f>
        <v>0.35159762206068479</v>
      </c>
      <c r="K162" s="11">
        <f>$I$3 + IF( OR( $F162=3,$F162=4,$F162=7,$F162=8,$F162=11,$F162=12 ), -1, 1 ) * $H$7 * IF( OR( $F162=3, $F162=4, $F162=9, $F162=10 ), C162, IF( OR( $F162=5, $F162=6, $F162=11, $F162=12 ), E162, D162 ) ) * $I$3</f>
        <v>1.5184095984440482E-2</v>
      </c>
      <c r="L162" s="12">
        <f t="shared" si="22"/>
        <v>1.0000000000000004</v>
      </c>
      <c r="N162" s="48">
        <f t="shared" si="24"/>
        <v>1</v>
      </c>
      <c r="O162" s="49">
        <f t="shared" si="25"/>
        <v>0</v>
      </c>
      <c r="P162" s="48">
        <f t="shared" si="26"/>
        <v>1</v>
      </c>
      <c r="Q162" s="49">
        <f t="shared" si="27"/>
        <v>0</v>
      </c>
      <c r="R162" s="48">
        <f t="shared" si="28"/>
        <v>0</v>
      </c>
      <c r="S162" s="49">
        <f t="shared" si="29"/>
        <v>2</v>
      </c>
      <c r="T162" s="54" t="str">
        <f t="shared" si="30"/>
        <v>T</v>
      </c>
      <c r="U162" s="55" t="str">
        <f t="shared" si="31"/>
        <v>L</v>
      </c>
    </row>
    <row r="163" spans="1:21" x14ac:dyDescent="0.25">
      <c r="B163" s="7">
        <v>151</v>
      </c>
      <c r="C163" s="4">
        <f>$D$6*($D$7*SIN($B163*2*PI()/$D$2)+$D$5)</f>
        <v>202.20698723209762</v>
      </c>
      <c r="D163" s="59">
        <f>$D$6*($D$7*SIN( ($B163*2*PI()/$D$2) - (2*PI()/3) )+$D$5)</f>
        <v>119.54158504171042</v>
      </c>
      <c r="E163" s="59">
        <f>$D$6*($D$7*SIN( ($B163*2*PI()/$D$2) + (2*PI()/3) )+$D$5)</f>
        <v>-321.74857227380801</v>
      </c>
      <c r="F163" s="19">
        <f t="shared" si="23"/>
        <v>5</v>
      </c>
      <c r="H163" s="11">
        <f>IF( OR( $F163=7,$F163=8,$F163=1,$F163=2 ), 0,   IF( OR( $F163=3,$F163=4,$F163=11,$F163=12 ), -1, 1) ) * $H$7 * IF( OR( $F163=5,$F163=6,$F163=11,$F163=12 ), $C163, $E163 ) * $I$3</f>
        <v>0.62050915426610909</v>
      </c>
      <c r="I163" s="11">
        <f>IF( OR( $F163=5,$F163=6,$F163=11,$F163=12 ), 0, IF( OR( $F163=3,$F163=4,$F163=7,$F163=8 ), -1, 1 ) ) * $H$7 * IF( OR( $F163=3,$F163=4,$F163=9,$F163=10 ), D163, C163 ) * $I$3</f>
        <v>0</v>
      </c>
      <c r="J163" s="11">
        <f>IF( OR( $F163=3,$F163=4,$F163=9,$F163=10 ), 0, IF( OR( $F163=7,$F163=8,$F163=11,$F163=12 ), -1, 1 ) ) * $H$7 * IF( OR( $F163=5,$F163=6,$F163=11,$F163=12 ), D163, E163 ) * $I$3</f>
        <v>0.36683523576126631</v>
      </c>
      <c r="K163" s="11">
        <f>$I$3 + IF( OR( $F163=3,$F163=4,$F163=7,$F163=8,$F163=11,$F163=12 ), -1, 1 ) * $H$7 * IF( OR( $F163=3, $F163=4, $F163=9, $F163=10 ), C163, IF( OR( $F163=5, $F163=6, $F163=11, $F163=12 ), E163, D163 ) ) * $I$3</f>
        <v>1.2655609972624604E-2</v>
      </c>
      <c r="L163" s="12">
        <f t="shared" si="22"/>
        <v>1</v>
      </c>
      <c r="N163" s="48">
        <f t="shared" si="24"/>
        <v>1</v>
      </c>
      <c r="O163" s="49">
        <f t="shared" si="25"/>
        <v>0</v>
      </c>
      <c r="P163" s="48">
        <f t="shared" si="26"/>
        <v>1</v>
      </c>
      <c r="Q163" s="49">
        <f t="shared" si="27"/>
        <v>0</v>
      </c>
      <c r="R163" s="48">
        <f t="shared" si="28"/>
        <v>0</v>
      </c>
      <c r="S163" s="49">
        <f t="shared" si="29"/>
        <v>2</v>
      </c>
      <c r="T163" s="54" t="str">
        <f t="shared" si="30"/>
        <v>T</v>
      </c>
      <c r="U163" s="55" t="str">
        <f t="shared" si="31"/>
        <v>L</v>
      </c>
    </row>
    <row r="164" spans="1:21" x14ac:dyDescent="0.25">
      <c r="B164" s="7">
        <v>152</v>
      </c>
      <c r="C164" s="4">
        <f>$D$6*($D$7*SIN($B164*2*PI()/$D$2)+$D$5)</f>
        <v>198.01129390536462</v>
      </c>
      <c r="D164" s="59">
        <f>$D$6*($D$7*SIN( ($B164*2*PI()/$D$2) - (2*PI()/3) )+$D$5)</f>
        <v>124.47510303362532</v>
      </c>
      <c r="E164" s="59">
        <f>$D$6*($D$7*SIN( ($B164*2*PI()/$D$2) + (2*PI()/3) )+$D$5)</f>
        <v>-322.4863969389898</v>
      </c>
      <c r="F164" s="19">
        <f t="shared" si="23"/>
        <v>5</v>
      </c>
      <c r="H164" s="11">
        <f>IF( OR( $F164=7,$F164=8,$F164=1,$F164=2 ), 0,   IF( OR( $F164=3,$F164=4,$F164=11,$F164=12 ), -1, 1) ) * $H$7 * IF( OR( $F164=5,$F164=6,$F164=11,$F164=12 ), $C164, $E164 ) * $I$3</f>
        <v>0.60763390127229078</v>
      </c>
      <c r="I164" s="11">
        <f>IF( OR( $F164=5,$F164=6,$F164=11,$F164=12 ), 0, IF( OR( $F164=3,$F164=4,$F164=7,$F164=8 ), -1, 1 ) ) * $H$7 * IF( OR( $F164=3,$F164=4,$F164=9,$F164=10 ), D164, C164 ) * $I$3</f>
        <v>0</v>
      </c>
      <c r="J164" s="11">
        <f>IF( OR( $F164=3,$F164=4,$F164=9,$F164=10 ), 0, IF( OR( $F164=7,$F164=8,$F164=11,$F164=12 ), -1, 1 ) ) * $H$7 * IF( OR( $F164=5,$F164=6,$F164=11,$F164=12 ), D164, E164 ) * $I$3</f>
        <v>0.38197463879883753</v>
      </c>
      <c r="K164" s="11">
        <f>$I$3 + IF( OR( $F164=3,$F164=4,$F164=7,$F164=8,$F164=11,$F164=12 ), -1, 1 ) * $H$7 * IF( OR( $F164=3, $F164=4, $F164=9, $F164=10 ), C164, IF( OR( $F164=5, $F164=6, $F164=11, $F164=12 ), E164, D164 ) ) * $I$3</f>
        <v>1.0391459928872138E-2</v>
      </c>
      <c r="L164" s="12">
        <f t="shared" si="22"/>
        <v>1.0000000000000004</v>
      </c>
      <c r="N164" s="48">
        <f t="shared" si="24"/>
        <v>1</v>
      </c>
      <c r="O164" s="49">
        <f t="shared" si="25"/>
        <v>0</v>
      </c>
      <c r="P164" s="48">
        <f t="shared" si="26"/>
        <v>1</v>
      </c>
      <c r="Q164" s="49">
        <f t="shared" si="27"/>
        <v>0</v>
      </c>
      <c r="R164" s="48">
        <f t="shared" si="28"/>
        <v>0</v>
      </c>
      <c r="S164" s="49">
        <f t="shared" si="29"/>
        <v>2</v>
      </c>
      <c r="T164" s="54" t="str">
        <f t="shared" si="30"/>
        <v>T</v>
      </c>
      <c r="U164" s="55" t="str">
        <f t="shared" si="31"/>
        <v>L</v>
      </c>
    </row>
    <row r="165" spans="1:21" x14ac:dyDescent="0.25">
      <c r="B165" s="7">
        <v>153</v>
      </c>
      <c r="C165" s="4">
        <f>$D$6*($D$7*SIN($B165*2*PI()/$D$2)+$D$5)</f>
        <v>193.76258816716646</v>
      </c>
      <c r="D165" s="59">
        <f>$D$6*($D$7*SIN( ($B165*2*PI()/$D$2) - (2*PI()/3) )+$D$5)</f>
        <v>129.37529603054099</v>
      </c>
      <c r="E165" s="59">
        <f>$D$6*($D$7*SIN( ($B165*2*PI()/$D$2) + (2*PI()/3) )+$D$5)</f>
        <v>-323.13788419770736</v>
      </c>
      <c r="F165" s="19">
        <f t="shared" si="23"/>
        <v>5</v>
      </c>
      <c r="H165" s="11">
        <f>IF( OR( $F165=7,$F165=8,$F165=1,$F165=2 ), 0,   IF( OR( $F165=3,$F165=4,$F165=11,$F165=12 ), -1, 1) ) * $H$7 * IF( OR( $F165=5,$F165=6,$F165=11,$F165=12 ), $C165, $E165 ) * $I$3</f>
        <v>0.59459596998998143</v>
      </c>
      <c r="I165" s="11">
        <f>IF( OR( $F165=5,$F165=6,$F165=11,$F165=12 ), 0, IF( OR( $F165=3,$F165=4,$F165=7,$F165=8 ), -1, 1 ) ) * $H$7 * IF( OR( $F165=3,$F165=4,$F165=9,$F165=10 ), D165, C165 ) * $I$3</f>
        <v>0</v>
      </c>
      <c r="J165" s="11">
        <f>IF( OR( $F165=3,$F165=4,$F165=9,$F165=10 ), 0, IF( OR( $F165=7,$F165=8,$F165=11,$F165=12 ), -1, 1 ) ) * $H$7 * IF( OR( $F165=5,$F165=6,$F165=11,$F165=12 ), D165, E165 ) * $I$3</f>
        <v>0.39701177798912068</v>
      </c>
      <c r="K165" s="11">
        <f>$I$3 + IF( OR( $F165=3,$F165=4,$F165=7,$F165=8,$F165=11,$F165=12 ), -1, 1 ) * $H$7 * IF( OR( $F165=3, $F165=4, $F165=9, $F165=10 ), C165, IF( OR( $F165=5, $F165=6, $F165=11, $F165=12 ), E165, D165 ) ) * $I$3</f>
        <v>8.3922520208982165E-3</v>
      </c>
      <c r="L165" s="12">
        <f t="shared" si="22"/>
        <v>1.0000000000000004</v>
      </c>
      <c r="N165" s="48">
        <f t="shared" si="24"/>
        <v>1</v>
      </c>
      <c r="O165" s="49">
        <f t="shared" si="25"/>
        <v>0</v>
      </c>
      <c r="P165" s="48">
        <f t="shared" si="26"/>
        <v>1</v>
      </c>
      <c r="Q165" s="49">
        <f t="shared" si="27"/>
        <v>0</v>
      </c>
      <c r="R165" s="48">
        <f t="shared" si="28"/>
        <v>0</v>
      </c>
      <c r="S165" s="49">
        <f t="shared" si="29"/>
        <v>2</v>
      </c>
      <c r="T165" s="54" t="str">
        <f t="shared" si="30"/>
        <v>T</v>
      </c>
      <c r="U165" s="55" t="str">
        <f t="shared" si="31"/>
        <v>L</v>
      </c>
    </row>
    <row r="166" spans="1:21" x14ac:dyDescent="0.25">
      <c r="B166" s="7">
        <v>154</v>
      </c>
      <c r="C166" s="4">
        <f>$D$6*($D$7*SIN($B166*2*PI()/$D$2)+$D$5)</f>
        <v>189.46200749876678</v>
      </c>
      <c r="D166" s="59">
        <f>$D$6*($D$7*SIN( ($B166*2*PI()/$D$2) - (2*PI()/3) )+$D$5)</f>
        <v>134.24085213230126</v>
      </c>
      <c r="E166" s="59">
        <f>$D$6*($D$7*SIN( ($B166*2*PI()/$D$2) + (2*PI()/3) )+$D$5)</f>
        <v>-323.70285963106801</v>
      </c>
      <c r="F166" s="19">
        <f t="shared" si="23"/>
        <v>5</v>
      </c>
      <c r="H166" s="11">
        <f>IF( OR( $F166=7,$F166=8,$F166=1,$F166=2 ), 0,   IF( OR( $F166=3,$F166=4,$F166=11,$F166=12 ), -1, 1) ) * $H$7 * IF( OR( $F166=5,$F166=6,$F166=11,$F166=12 ), $C166, $E166 ) * $I$3</f>
        <v>0.58139885098865407</v>
      </c>
      <c r="I166" s="11">
        <f>IF( OR( $F166=5,$F166=6,$F166=11,$F166=12 ), 0, IF( OR( $F166=3,$F166=4,$F166=7,$F166=8 ), -1, 1 ) ) * $H$7 * IF( OR( $F166=3,$F166=4,$F166=9,$F166=10 ), D166, C166 ) * $I$3</f>
        <v>0</v>
      </c>
      <c r="J166" s="11">
        <f>IF( OR( $F166=3,$F166=4,$F166=9,$F166=10 ), 0, IF( OR( $F166=7,$F166=8,$F166=11,$F166=12 ), -1, 1 ) ) * $H$7 * IF( OR( $F166=5,$F166=6,$F166=11,$F166=12 ), D166, E166 ) * $I$3</f>
        <v>0.41194262752634342</v>
      </c>
      <c r="K166" s="11">
        <f>$I$3 + IF( OR( $F166=3,$F166=4,$F166=7,$F166=8,$F166=11,$F166=12 ), -1, 1 ) * $H$7 * IF( OR( $F166=3, $F166=4, $F166=9, $F166=10 ), C166, IF( OR( $F166=5, $F166=6, $F166=11, $F166=12 ), E166, D166 ) ) * $I$3</f>
        <v>6.6585214850025665E-3</v>
      </c>
      <c r="L166" s="12">
        <f t="shared" si="22"/>
        <v>1</v>
      </c>
      <c r="N166" s="48">
        <f t="shared" si="24"/>
        <v>1</v>
      </c>
      <c r="O166" s="49">
        <f t="shared" si="25"/>
        <v>0</v>
      </c>
      <c r="P166" s="48">
        <f t="shared" si="26"/>
        <v>1</v>
      </c>
      <c r="Q166" s="49">
        <f t="shared" si="27"/>
        <v>0</v>
      </c>
      <c r="R166" s="48">
        <f t="shared" si="28"/>
        <v>0</v>
      </c>
      <c r="S166" s="49">
        <f t="shared" si="29"/>
        <v>2</v>
      </c>
      <c r="T166" s="54" t="str">
        <f t="shared" si="30"/>
        <v>T</v>
      </c>
      <c r="U166" s="55" t="str">
        <f t="shared" si="31"/>
        <v>L</v>
      </c>
    </row>
    <row r="167" spans="1:21" x14ac:dyDescent="0.25">
      <c r="B167" s="7">
        <v>155</v>
      </c>
      <c r="C167" s="4">
        <f>$D$6*($D$7*SIN($B167*2*PI()/$D$2)+$D$5)</f>
        <v>185.11070326960228</v>
      </c>
      <c r="D167" s="59">
        <f>$D$6*($D$7*SIN( ($B167*2*PI()/$D$2) - (2*PI()/3) )+$D$5)</f>
        <v>139.07046871188425</v>
      </c>
      <c r="E167" s="59">
        <f>$D$6*($D$7*SIN( ($B167*2*PI()/$D$2) + (2*PI()/3) )+$D$5)</f>
        <v>-324.18117198148644</v>
      </c>
      <c r="F167" s="19">
        <f t="shared" si="23"/>
        <v>5</v>
      </c>
      <c r="H167" s="11">
        <f>IF( OR( $F167=7,$F167=8,$F167=1,$F167=2 ), 0,   IF( OR( $F167=3,$F167=4,$F167=11,$F167=12 ), -1, 1) ) * $H$7 * IF( OR( $F167=5,$F167=6,$F167=11,$F167=12 ), $C167, $E167 ) * $I$3</f>
        <v>0.5680460774561833</v>
      </c>
      <c r="I167" s="11">
        <f>IF( OR( $F167=5,$F167=6,$F167=11,$F167=12 ), 0, IF( OR( $F167=3,$F167=4,$F167=7,$F167=8 ), -1, 1 ) ) * $H$7 * IF( OR( $F167=3,$F167=4,$F167=9,$F167=10 ), D167, C167 ) * $I$3</f>
        <v>0</v>
      </c>
      <c r="J167" s="11">
        <f>IF( OR( $F167=3,$F167=4,$F167=9,$F167=10 ), 0, IF( OR( $F167=7,$F167=8,$F167=11,$F167=12 ), -1, 1 ) ) * $H$7 * IF( OR( $F167=5,$F167=6,$F167=11,$F167=12 ), D167, E167 ) * $I$3</f>
        <v>0.42676319006104357</v>
      </c>
      <c r="K167" s="11">
        <f>$I$3 + IF( OR( $F167=3,$F167=4,$F167=7,$F167=8,$F167=11,$F167=12 ), -1, 1 ) * $H$7 * IF( OR( $F167=3, $F167=4, $F167=9, $F167=10 ), C167, IF( OR( $F167=5, $F167=6, $F167=11, $F167=12 ), E167, D167 ) ) * $I$3</f>
        <v>5.1907324827733525E-3</v>
      </c>
      <c r="L167" s="12">
        <f t="shared" si="22"/>
        <v>1.0000000000000002</v>
      </c>
      <c r="N167" s="48">
        <f t="shared" si="24"/>
        <v>1</v>
      </c>
      <c r="O167" s="49">
        <f t="shared" si="25"/>
        <v>0</v>
      </c>
      <c r="P167" s="48">
        <f t="shared" si="26"/>
        <v>1</v>
      </c>
      <c r="Q167" s="49">
        <f t="shared" si="27"/>
        <v>0</v>
      </c>
      <c r="R167" s="48">
        <f t="shared" si="28"/>
        <v>0</v>
      </c>
      <c r="S167" s="49">
        <f t="shared" si="29"/>
        <v>2</v>
      </c>
      <c r="T167" s="54" t="str">
        <f t="shared" si="30"/>
        <v>T</v>
      </c>
      <c r="U167" s="55" t="str">
        <f t="shared" si="31"/>
        <v>L</v>
      </c>
    </row>
    <row r="168" spans="1:21" x14ac:dyDescent="0.25">
      <c r="B168" s="7">
        <v>156</v>
      </c>
      <c r="C168" s="4">
        <f>$D$6*($D$7*SIN($B168*2*PI()/$D$2)+$D$5)</f>
        <v>180.70984042903359</v>
      </c>
      <c r="D168" s="59">
        <f>$D$6*($D$7*SIN( ($B168*2*PI()/$D$2) - (2*PI()/3) )+$D$5)</f>
        <v>143.86285276414711</v>
      </c>
      <c r="E168" s="59">
        <f>$D$6*($D$7*SIN( ($B168*2*PI()/$D$2) + (2*PI()/3) )+$D$5)</f>
        <v>-324.57269319318067</v>
      </c>
      <c r="F168" s="19">
        <f t="shared" si="23"/>
        <v>5</v>
      </c>
      <c r="H168" s="11">
        <f>IF( OR( $F168=7,$F168=8,$F168=1,$F168=2 ), 0,   IF( OR( $F168=3,$F168=4,$F168=11,$F168=12 ), -1, 1) ) * $H$7 * IF( OR( $F168=5,$F168=6,$F168=11,$F168=12 ), $C168, $E168 ) * $I$3</f>
        <v>0.55454122425292585</v>
      </c>
      <c r="I168" s="11">
        <f>IF( OR( $F168=5,$F168=6,$F168=11,$F168=12 ), 0, IF( OR( $F168=3,$F168=4,$F168=7,$F168=8 ), -1, 1 ) ) * $H$7 * IF( OR( $F168=3,$F168=4,$F168=9,$F168=10 ), D168, C168 ) * $I$3</f>
        <v>0</v>
      </c>
      <c r="J168" s="11">
        <f>IF( OR( $F168=3,$F168=4,$F168=9,$F168=10 ), 0, IF( OR( $F168=7,$F168=8,$F168=11,$F168=12 ), -1, 1 ) ) * $H$7 * IF( OR( $F168=5,$F168=6,$F168=11,$F168=12 ), D168, E168 ) * $I$3</f>
        <v>0.44146949777025601</v>
      </c>
      <c r="K168" s="11">
        <f>$I$3 + IF( OR( $F168=3,$F168=4,$F168=7,$F168=8,$F168=11,$F168=12 ), -1, 1 ) * $H$7 * IF( OR( $F168=3, $F168=4, $F168=9, $F168=10 ), C168, IF( OR( $F168=5, $F168=6, $F168=11, $F168=12 ), E168, D168 ) ) * $I$3</f>
        <v>3.9892779768181397E-3</v>
      </c>
      <c r="L168" s="12">
        <f t="shared" si="22"/>
        <v>1</v>
      </c>
      <c r="N168" s="48">
        <f t="shared" si="24"/>
        <v>1</v>
      </c>
      <c r="O168" s="49">
        <f t="shared" si="25"/>
        <v>0</v>
      </c>
      <c r="P168" s="48">
        <f t="shared" si="26"/>
        <v>1</v>
      </c>
      <c r="Q168" s="49">
        <f t="shared" si="27"/>
        <v>0</v>
      </c>
      <c r="R168" s="48">
        <f t="shared" si="28"/>
        <v>0</v>
      </c>
      <c r="S168" s="49">
        <f t="shared" si="29"/>
        <v>2</v>
      </c>
      <c r="T168" s="54" t="str">
        <f t="shared" si="30"/>
        <v>T</v>
      </c>
      <c r="U168" s="55" t="str">
        <f t="shared" si="31"/>
        <v>L</v>
      </c>
    </row>
    <row r="169" spans="1:21" x14ac:dyDescent="0.25">
      <c r="B169" s="7">
        <v>157</v>
      </c>
      <c r="C169" s="4">
        <f>$D$6*($D$7*SIN($B169*2*PI()/$D$2)+$D$5)</f>
        <v>176.26059719445962</v>
      </c>
      <c r="D169" s="59">
        <f>$D$6*($D$7*SIN( ($B169*2*PI()/$D$2) - (2*PI()/3) )+$D$5)</f>
        <v>148.6167212519953</v>
      </c>
      <c r="E169" s="59">
        <f>$D$6*($D$7*SIN( ($B169*2*PI()/$D$2) + (2*PI()/3) )+$D$5)</f>
        <v>-324.87731844645486</v>
      </c>
      <c r="F169" s="19">
        <f t="shared" si="23"/>
        <v>5</v>
      </c>
      <c r="H169" s="11">
        <f>IF( OR( $F169=7,$F169=8,$F169=1,$F169=2 ), 0,   IF( OR( $F169=3,$F169=4,$F169=11,$F169=12 ), -1, 1) ) * $H$7 * IF( OR( $F169=5,$F169=6,$F169=11,$F169=12 ), $C169, $E169 ) * $I$3</f>
        <v>0.54088790695464284</v>
      </c>
      <c r="I169" s="11">
        <f>IF( OR( $F169=5,$F169=6,$F169=11,$F169=12 ), 0, IF( OR( $F169=3,$F169=4,$F169=7,$F169=8 ), -1, 1 ) ) * $H$7 * IF( OR( $F169=3,$F169=4,$F169=9,$F169=10 ), D169, C169 ) * $I$3</f>
        <v>0</v>
      </c>
      <c r="J169" s="11">
        <f>IF( OR( $F169=3,$F169=4,$F169=9,$F169=10 ), 0, IF( OR( $F169=7,$F169=8,$F169=11,$F169=12 ), -1, 1 ) ) * $H$7 * IF( OR( $F169=5,$F169=6,$F169=11,$F169=12 ), D169, E169 ) * $I$3</f>
        <v>0.45605761341979645</v>
      </c>
      <c r="K169" s="11">
        <f>$I$3 + IF( OR( $F169=3,$F169=4,$F169=7,$F169=8,$F169=11,$F169=12 ), -1, 1 ) * $H$7 * IF( OR( $F169=3, $F169=4, $F169=9, $F169=10 ), C169, IF( OR( $F169=5, $F169=6, $F169=11, $F169=12 ), E169, D169 ) ) * $I$3</f>
        <v>3.0544796255609352E-3</v>
      </c>
      <c r="L169" s="12">
        <f t="shared" si="22"/>
        <v>1.0000000000000002</v>
      </c>
      <c r="N169" s="48">
        <f t="shared" si="24"/>
        <v>1</v>
      </c>
      <c r="O169" s="49">
        <f t="shared" si="25"/>
        <v>0</v>
      </c>
      <c r="P169" s="48">
        <f t="shared" si="26"/>
        <v>1</v>
      </c>
      <c r="Q169" s="49">
        <f t="shared" si="27"/>
        <v>0</v>
      </c>
      <c r="R169" s="48">
        <f t="shared" si="28"/>
        <v>0</v>
      </c>
      <c r="S169" s="49">
        <f t="shared" si="29"/>
        <v>2</v>
      </c>
      <c r="T169" s="54" t="str">
        <f t="shared" si="30"/>
        <v>T</v>
      </c>
      <c r="U169" s="55" t="str">
        <f t="shared" si="31"/>
        <v>L</v>
      </c>
    </row>
    <row r="170" spans="1:21" x14ac:dyDescent="0.25">
      <c r="B170" s="7">
        <v>158</v>
      </c>
      <c r="C170" s="4">
        <f>$D$6*($D$7*SIN($B170*2*PI()/$D$2)+$D$5)</f>
        <v>171.76416473588094</v>
      </c>
      <c r="D170" s="59">
        <f>$D$6*($D$7*SIN( ($B170*2*PI()/$D$2) - (2*PI()/3) )+$D$5)</f>
        <v>153.33080144988173</v>
      </c>
      <c r="E170" s="59">
        <f>$D$6*($D$7*SIN( ($B170*2*PI()/$D$2) + (2*PI()/3) )+$D$5)</f>
        <v>-325.09496618576264</v>
      </c>
      <c r="F170" s="19">
        <f t="shared" si="23"/>
        <v>5</v>
      </c>
      <c r="H170" s="11">
        <f>IF( OR( $F170=7,$F170=8,$F170=1,$F170=2 ), 0,   IF( OR( $F170=3,$F170=4,$F170=11,$F170=12 ), -1, 1) ) * $H$7 * IF( OR( $F170=5,$F170=6,$F170=11,$F170=12 ), $C170, $E170 ) * $I$3</f>
        <v>0.52708978088452429</v>
      </c>
      <c r="I170" s="11">
        <f>IF( OR( $F170=5,$F170=6,$F170=11,$F170=12 ), 0, IF( OR( $F170=3,$F170=4,$F170=7,$F170=8 ), -1, 1 ) ) * $H$7 * IF( OR( $F170=3,$F170=4,$F170=9,$F170=10 ), D170, C170 ) * $I$3</f>
        <v>0</v>
      </c>
      <c r="J170" s="11">
        <f>IF( OR( $F170=3,$F170=4,$F170=9,$F170=10 ), 0, IF( OR( $F170=7,$F170=8,$F170=11,$F170=12 ), -1, 1 ) ) * $H$7 * IF( OR( $F170=5,$F170=6,$F170=11,$F170=12 ), D170, E170 ) * $I$3</f>
        <v>0.47052363141835152</v>
      </c>
      <c r="K170" s="11">
        <f>$I$3 + IF( OR( $F170=3,$F170=4,$F170=7,$F170=8,$F170=11,$F170=12 ), -1, 1 ) * $H$7 * IF( OR( $F170=3, $F170=4, $F170=9, $F170=10 ), C170, IF( OR( $F170=5, $F170=6, $F170=11, $F170=12 ), E170, D170 ) ) * $I$3</f>
        <v>2.3865876971242983E-3</v>
      </c>
      <c r="L170" s="12">
        <f t="shared" si="22"/>
        <v>1</v>
      </c>
      <c r="N170" s="48">
        <f t="shared" si="24"/>
        <v>1</v>
      </c>
      <c r="O170" s="49">
        <f t="shared" si="25"/>
        <v>0</v>
      </c>
      <c r="P170" s="48">
        <f t="shared" si="26"/>
        <v>1</v>
      </c>
      <c r="Q170" s="49">
        <f t="shared" si="27"/>
        <v>0</v>
      </c>
      <c r="R170" s="48">
        <f t="shared" si="28"/>
        <v>0</v>
      </c>
      <c r="S170" s="49">
        <f t="shared" si="29"/>
        <v>2</v>
      </c>
      <c r="T170" s="54" t="str">
        <f t="shared" si="30"/>
        <v>T</v>
      </c>
      <c r="U170" s="55" t="str">
        <f t="shared" si="31"/>
        <v>L</v>
      </c>
    </row>
    <row r="171" spans="1:21" x14ac:dyDescent="0.25">
      <c r="B171" s="7">
        <v>159</v>
      </c>
      <c r="C171" s="4">
        <f>$D$6*($D$7*SIN($B171*2*PI()/$D$2)+$D$5)</f>
        <v>167.22174685699446</v>
      </c>
      <c r="D171" s="59">
        <f>$D$6*($D$7*SIN( ($B171*2*PI()/$D$2) - (2*PI()/3) )+$D$5)</f>
        <v>158.00383128454686</v>
      </c>
      <c r="E171" s="59">
        <f>$D$6*($D$7*SIN( ($B171*2*PI()/$D$2) + (2*PI()/3) )+$D$5)</f>
        <v>-325.22557814154123</v>
      </c>
      <c r="F171" s="19">
        <f t="shared" si="23"/>
        <v>5</v>
      </c>
      <c r="H171" s="11">
        <f>IF( OR( $F171=7,$F171=8,$F171=1,$F171=2 ), 0,   IF( OR( $F171=3,$F171=4,$F171=11,$F171=12 ), -1, 1) ) * $H$7 * IF( OR( $F171=5,$F171=6,$F171=11,$F171=12 ), $C171, $E171 ) * $I$3</f>
        <v>0.51315054013457018</v>
      </c>
      <c r="I171" s="11">
        <f>IF( OR( $F171=5,$F171=6,$F171=11,$F171=12 ), 0, IF( OR( $F171=3,$F171=4,$F171=7,$F171=8 ), -1, 1 ) ) * $H$7 * IF( OR( $F171=3,$F171=4,$F171=9,$F171=10 ), D171, C171 ) * $I$3</f>
        <v>0</v>
      </c>
      <c r="J171" s="11">
        <f>IF( OR( $F171=3,$F171=4,$F171=9,$F171=10 ), 0, IF( OR( $F171=7,$F171=8,$F171=11,$F171=12 ), -1, 1 ) ) * $H$7 * IF( OR( $F171=5,$F171=6,$F171=11,$F171=12 ), D171, E171 ) * $I$3</f>
        <v>0.48486367886310211</v>
      </c>
      <c r="K171" s="11">
        <f>$I$3 + IF( OR( $F171=3,$F171=4,$F171=7,$F171=8,$F171=11,$F171=12 ), -1, 1 ) * $H$7 * IF( OR( $F171=3, $F171=4, $F171=9, $F171=10 ), C171, IF( OR( $F171=5, $F171=6, $F171=11, $F171=12 ), E171, D171 ) ) * $I$3</f>
        <v>1.9857810023279354E-3</v>
      </c>
      <c r="L171" s="12">
        <f t="shared" si="22"/>
        <v>1.0000000000000002</v>
      </c>
      <c r="N171" s="48">
        <f t="shared" si="24"/>
        <v>1</v>
      </c>
      <c r="O171" s="49">
        <f t="shared" si="25"/>
        <v>0</v>
      </c>
      <c r="P171" s="48">
        <f t="shared" si="26"/>
        <v>1</v>
      </c>
      <c r="Q171" s="49">
        <f t="shared" si="27"/>
        <v>0</v>
      </c>
      <c r="R171" s="48">
        <f t="shared" si="28"/>
        <v>0</v>
      </c>
      <c r="S171" s="49">
        <f t="shared" si="29"/>
        <v>2</v>
      </c>
      <c r="T171" s="54" t="str">
        <f t="shared" si="30"/>
        <v>T</v>
      </c>
      <c r="U171" s="55" t="str">
        <f t="shared" si="31"/>
        <v>L</v>
      </c>
    </row>
    <row r="172" spans="1:21" x14ac:dyDescent="0.25">
      <c r="A172" s="13"/>
      <c r="B172" s="14">
        <v>160</v>
      </c>
      <c r="C172" s="15">
        <f>$D$6*($D$7*SIN($B172*2*PI()/$D$2)+$D$5)</f>
        <v>162.63455967290591</v>
      </c>
      <c r="D172" s="15">
        <f>$D$6*($D$7*SIN( ($B172*2*PI()/$D$2) - (2*PI()/3) )+$D$5)</f>
        <v>162.63455967290602</v>
      </c>
      <c r="E172" s="15">
        <f>$D$6*($D$7*SIN( ($B172*2*PI()/$D$2) + (2*PI()/3) )+$D$5)</f>
        <v>-325.26911934581187</v>
      </c>
      <c r="F172" s="19">
        <f t="shared" si="23"/>
        <v>6</v>
      </c>
      <c r="G172" s="13"/>
      <c r="H172" s="11">
        <f>IF( OR( $F172=7,$F172=8,$F172=1,$F172=2 ), 0,   IF( OR( $F172=3,$F172=4,$F172=11,$F172=12 ), -1, 1) ) * $H$7 * IF( OR( $F172=5,$F172=6,$F172=11,$F172=12 ), $C172, $E172 ) * $I$3</f>
        <v>0.49907391657659206</v>
      </c>
      <c r="I172" s="11">
        <f>IF( OR( $F172=5,$F172=6,$F172=11,$F172=12 ), 0, IF( OR( $F172=3,$F172=4,$F172=7,$F172=8 ), -1, 1 ) ) * $H$7 * IF( OR( $F172=3,$F172=4,$F172=9,$F172=10 ), D172, C172 ) * $I$3</f>
        <v>0</v>
      </c>
      <c r="J172" s="11">
        <f>IF( OR( $F172=3,$F172=4,$F172=9,$F172=10 ), 0, IF( OR( $F172=7,$F172=8,$F172=11,$F172=12 ), -1, 1 ) ) * $H$7 * IF( OR( $F172=5,$F172=6,$F172=11,$F172=12 ), D172, E172 ) * $I$3</f>
        <v>0.49907391657659239</v>
      </c>
      <c r="K172" s="11">
        <f>$I$3 + IF( OR( $F172=3,$F172=4,$F172=7,$F172=8,$F172=11,$F172=12 ), -1, 1 ) * $H$7 * IF( OR( $F172=3, $F172=4, $F172=9, $F172=10 ), C172, IF( OR( $F172=5, $F172=6, $F172=11, $F172=12 ), E172, D172 ) ) * $I$3</f>
        <v>1.8521668468156616E-3</v>
      </c>
      <c r="L172" s="14">
        <f t="shared" si="22"/>
        <v>1</v>
      </c>
      <c r="N172" s="48">
        <f t="shared" si="24"/>
        <v>1</v>
      </c>
      <c r="O172" s="49">
        <f t="shared" si="25"/>
        <v>0</v>
      </c>
      <c r="P172" s="48">
        <f t="shared" si="26"/>
        <v>1</v>
      </c>
      <c r="Q172" s="49">
        <f t="shared" si="27"/>
        <v>0</v>
      </c>
      <c r="R172" s="48">
        <f t="shared" si="28"/>
        <v>0</v>
      </c>
      <c r="S172" s="49">
        <f t="shared" si="29"/>
        <v>2</v>
      </c>
      <c r="T172" s="54" t="str">
        <f t="shared" si="30"/>
        <v>T</v>
      </c>
      <c r="U172" s="55" t="str">
        <f t="shared" si="31"/>
        <v>L</v>
      </c>
    </row>
    <row r="173" spans="1:21" x14ac:dyDescent="0.25">
      <c r="B173" s="7">
        <v>161</v>
      </c>
      <c r="C173" s="4">
        <f>$D$6*($D$7*SIN($B173*2*PI()/$D$2)+$D$5)</f>
        <v>158.00383128454689</v>
      </c>
      <c r="D173" s="59">
        <f>$D$6*($D$7*SIN( ($B173*2*PI()/$D$2) - (2*PI()/3) )+$D$5)</f>
        <v>167.2217468569944</v>
      </c>
      <c r="E173" s="59">
        <f>$D$6*($D$7*SIN( ($B173*2*PI()/$D$2) + (2*PI()/3) )+$D$5)</f>
        <v>-325.22557814154123</v>
      </c>
      <c r="F173" s="19">
        <f t="shared" si="23"/>
        <v>6</v>
      </c>
      <c r="H173" s="11">
        <f>IF( OR( $F173=7,$F173=8,$F173=1,$F173=2 ), 0,   IF( OR( $F173=3,$F173=4,$F173=11,$F173=12 ), -1, 1) ) * $H$7 * IF( OR( $F173=5,$F173=6,$F173=11,$F173=12 ), $C173, $E173 ) * $I$3</f>
        <v>0.48486367886310222</v>
      </c>
      <c r="I173" s="11">
        <f>IF( OR( $F173=5,$F173=6,$F173=11,$F173=12 ), 0, IF( OR( $F173=3,$F173=4,$F173=7,$F173=8 ), -1, 1 ) ) * $H$7 * IF( OR( $F173=3,$F173=4,$F173=9,$F173=10 ), D173, C173 ) * $I$3</f>
        <v>0</v>
      </c>
      <c r="J173" s="11">
        <f>IF( OR( $F173=3,$F173=4,$F173=9,$F173=10 ), 0, IF( OR( $F173=7,$F173=8,$F173=11,$F173=12 ), -1, 1 ) ) * $H$7 * IF( OR( $F173=5,$F173=6,$F173=11,$F173=12 ), D173, E173 ) * $I$3</f>
        <v>0.51315054013456995</v>
      </c>
      <c r="K173" s="11">
        <f>$I$3 + IF( OR( $F173=3,$F173=4,$F173=7,$F173=8,$F173=11,$F173=12 ), -1, 1 ) * $H$7 * IF( OR( $F173=3, $F173=4, $F173=9, $F173=10 ), C173, IF( OR( $F173=5, $F173=6, $F173=11, $F173=12 ), E173, D173 ) ) * $I$3</f>
        <v>1.9857810023279354E-3</v>
      </c>
      <c r="L173" s="12">
        <f t="shared" si="22"/>
        <v>1</v>
      </c>
      <c r="N173" s="48">
        <f t="shared" si="24"/>
        <v>1</v>
      </c>
      <c r="O173" s="49">
        <f t="shared" si="25"/>
        <v>0</v>
      </c>
      <c r="P173" s="48">
        <f t="shared" si="26"/>
        <v>1</v>
      </c>
      <c r="Q173" s="49">
        <f t="shared" si="27"/>
        <v>0</v>
      </c>
      <c r="R173" s="48">
        <f t="shared" si="28"/>
        <v>0</v>
      </c>
      <c r="S173" s="49">
        <f t="shared" si="29"/>
        <v>2</v>
      </c>
      <c r="T173" s="54" t="str">
        <f t="shared" si="30"/>
        <v>T</v>
      </c>
      <c r="U173" s="55" t="str">
        <f t="shared" si="31"/>
        <v>L</v>
      </c>
    </row>
    <row r="174" spans="1:21" x14ac:dyDescent="0.25">
      <c r="B174" s="7">
        <v>162</v>
      </c>
      <c r="C174" s="4">
        <f>$D$6*($D$7*SIN($B174*2*PI()/$D$2)+$D$5)</f>
        <v>153.33080144988176</v>
      </c>
      <c r="D174" s="59">
        <f>$D$6*($D$7*SIN( ($B174*2*PI()/$D$2) - (2*PI()/3) )+$D$5)</f>
        <v>171.76416473588091</v>
      </c>
      <c r="E174" s="59">
        <f>$D$6*($D$7*SIN( ($B174*2*PI()/$D$2) + (2*PI()/3) )+$D$5)</f>
        <v>-325.09496618576264</v>
      </c>
      <c r="F174" s="19">
        <f t="shared" si="23"/>
        <v>6</v>
      </c>
      <c r="H174" s="11">
        <f>IF( OR( $F174=7,$F174=8,$F174=1,$F174=2 ), 0,   IF( OR( $F174=3,$F174=4,$F174=11,$F174=12 ), -1, 1) ) * $H$7 * IF( OR( $F174=5,$F174=6,$F174=11,$F174=12 ), $C174, $E174 ) * $I$3</f>
        <v>0.47052363141835163</v>
      </c>
      <c r="I174" s="11">
        <f>IF( OR( $F174=5,$F174=6,$F174=11,$F174=12 ), 0, IF( OR( $F174=3,$F174=4,$F174=7,$F174=8 ), -1, 1 ) ) * $H$7 * IF( OR( $F174=3,$F174=4,$F174=9,$F174=10 ), D174, C174 ) * $I$3</f>
        <v>0</v>
      </c>
      <c r="J174" s="11">
        <f>IF( OR( $F174=3,$F174=4,$F174=9,$F174=10 ), 0, IF( OR( $F174=7,$F174=8,$F174=11,$F174=12 ), -1, 1 ) ) * $H$7 * IF( OR( $F174=5,$F174=6,$F174=11,$F174=12 ), D174, E174 ) * $I$3</f>
        <v>0.52708978088452418</v>
      </c>
      <c r="K174" s="11">
        <f>$I$3 + IF( OR( $F174=3,$F174=4,$F174=7,$F174=8,$F174=11,$F174=12 ), -1, 1 ) * $H$7 * IF( OR( $F174=3, $F174=4, $F174=9, $F174=10 ), C174, IF( OR( $F174=5, $F174=6, $F174=11, $F174=12 ), E174, D174 ) ) * $I$3</f>
        <v>2.3865876971242983E-3</v>
      </c>
      <c r="L174" s="12">
        <f t="shared" si="22"/>
        <v>1</v>
      </c>
      <c r="N174" s="48">
        <f t="shared" si="24"/>
        <v>1</v>
      </c>
      <c r="O174" s="49">
        <f t="shared" si="25"/>
        <v>0</v>
      </c>
      <c r="P174" s="48">
        <f t="shared" si="26"/>
        <v>1</v>
      </c>
      <c r="Q174" s="49">
        <f t="shared" si="27"/>
        <v>0</v>
      </c>
      <c r="R174" s="48">
        <f t="shared" si="28"/>
        <v>0</v>
      </c>
      <c r="S174" s="49">
        <f t="shared" si="29"/>
        <v>2</v>
      </c>
      <c r="T174" s="54" t="str">
        <f t="shared" si="30"/>
        <v>T</v>
      </c>
      <c r="U174" s="55" t="str">
        <f t="shared" si="31"/>
        <v>L</v>
      </c>
    </row>
    <row r="175" spans="1:21" x14ac:dyDescent="0.25">
      <c r="B175" s="7">
        <v>163</v>
      </c>
      <c r="C175" s="4">
        <f>$D$6*($D$7*SIN($B175*2*PI()/$D$2)+$D$5)</f>
        <v>148.61672125199533</v>
      </c>
      <c r="D175" s="59">
        <f>$D$6*($D$7*SIN( ($B175*2*PI()/$D$2) - (2*PI()/3) )+$D$5)</f>
        <v>176.26059719445959</v>
      </c>
      <c r="E175" s="59">
        <f>$D$6*($D$7*SIN( ($B175*2*PI()/$D$2) + (2*PI()/3) )+$D$5)</f>
        <v>-324.87731844645486</v>
      </c>
      <c r="F175" s="19">
        <f t="shared" si="23"/>
        <v>6</v>
      </c>
      <c r="H175" s="11">
        <f>IF( OR( $F175=7,$F175=8,$F175=1,$F175=2 ), 0,   IF( OR( $F175=3,$F175=4,$F175=11,$F175=12 ), -1, 1) ) * $H$7 * IF( OR( $F175=5,$F175=6,$F175=11,$F175=12 ), $C175, $E175 ) * $I$3</f>
        <v>0.45605761341979656</v>
      </c>
      <c r="I175" s="11">
        <f>IF( OR( $F175=5,$F175=6,$F175=11,$F175=12 ), 0, IF( OR( $F175=3,$F175=4,$F175=7,$F175=8 ), -1, 1 ) ) * $H$7 * IF( OR( $F175=3,$F175=4,$F175=9,$F175=10 ), D175, C175 ) * $I$3</f>
        <v>0</v>
      </c>
      <c r="J175" s="11">
        <f>IF( OR( $F175=3,$F175=4,$F175=9,$F175=10 ), 0, IF( OR( $F175=7,$F175=8,$F175=11,$F175=12 ), -1, 1 ) ) * $H$7 * IF( OR( $F175=5,$F175=6,$F175=11,$F175=12 ), D175, E175 ) * $I$3</f>
        <v>0.54088790695464273</v>
      </c>
      <c r="K175" s="11">
        <f>$I$3 + IF( OR( $F175=3,$F175=4,$F175=7,$F175=8,$F175=11,$F175=12 ), -1, 1 ) * $H$7 * IF( OR( $F175=3, $F175=4, $F175=9, $F175=10 ), C175, IF( OR( $F175=5, $F175=6, $F175=11, $F175=12 ), E175, D175 ) ) * $I$3</f>
        <v>3.0544796255609352E-3</v>
      </c>
      <c r="L175" s="12">
        <f t="shared" si="22"/>
        <v>1.0000000000000002</v>
      </c>
      <c r="N175" s="48">
        <f t="shared" si="24"/>
        <v>1</v>
      </c>
      <c r="O175" s="49">
        <f t="shared" si="25"/>
        <v>0</v>
      </c>
      <c r="P175" s="48">
        <f t="shared" si="26"/>
        <v>1</v>
      </c>
      <c r="Q175" s="49">
        <f t="shared" si="27"/>
        <v>0</v>
      </c>
      <c r="R175" s="48">
        <f t="shared" si="28"/>
        <v>0</v>
      </c>
      <c r="S175" s="49">
        <f t="shared" si="29"/>
        <v>2</v>
      </c>
      <c r="T175" s="54" t="str">
        <f t="shared" si="30"/>
        <v>T</v>
      </c>
      <c r="U175" s="55" t="str">
        <f t="shared" si="31"/>
        <v>L</v>
      </c>
    </row>
    <row r="176" spans="1:21" x14ac:dyDescent="0.25">
      <c r="B176" s="7">
        <v>164</v>
      </c>
      <c r="C176" s="4">
        <f>$D$6*($D$7*SIN($B176*2*PI()/$D$2)+$D$5)</f>
        <v>143.86285276414728</v>
      </c>
      <c r="D176" s="59">
        <f>$D$6*($D$7*SIN( ($B176*2*PI()/$D$2) - (2*PI()/3) )+$D$5)</f>
        <v>180.70984042903345</v>
      </c>
      <c r="E176" s="59">
        <f>$D$6*($D$7*SIN( ($B176*2*PI()/$D$2) + (2*PI()/3) )+$D$5)</f>
        <v>-324.57269319318067</v>
      </c>
      <c r="F176" s="19">
        <f t="shared" si="23"/>
        <v>6</v>
      </c>
      <c r="H176" s="11">
        <f>IF( OR( $F176=7,$F176=8,$F176=1,$F176=2 ), 0,   IF( OR( $F176=3,$F176=4,$F176=11,$F176=12 ), -1, 1) ) * $H$7 * IF( OR( $F176=5,$F176=6,$F176=11,$F176=12 ), $C176, $E176 ) * $I$3</f>
        <v>0.44146949777025651</v>
      </c>
      <c r="I176" s="11">
        <f>IF( OR( $F176=5,$F176=6,$F176=11,$F176=12 ), 0, IF( OR( $F176=3,$F176=4,$F176=7,$F176=8 ), -1, 1 ) ) * $H$7 * IF( OR( $F176=3,$F176=4,$F176=9,$F176=10 ), D176, C176 ) * $I$3</f>
        <v>0</v>
      </c>
      <c r="J176" s="11">
        <f>IF( OR( $F176=3,$F176=4,$F176=9,$F176=10 ), 0, IF( OR( $F176=7,$F176=8,$F176=11,$F176=12 ), -1, 1 ) ) * $H$7 * IF( OR( $F176=5,$F176=6,$F176=11,$F176=12 ), D176, E176 ) * $I$3</f>
        <v>0.55454122425292551</v>
      </c>
      <c r="K176" s="11">
        <f>$I$3 + IF( OR( $F176=3,$F176=4,$F176=7,$F176=8,$F176=11,$F176=12 ), -1, 1 ) * $H$7 * IF( OR( $F176=3, $F176=4, $F176=9, $F176=10 ), C176, IF( OR( $F176=5, $F176=6, $F176=11, $F176=12 ), E176, D176 ) ) * $I$3</f>
        <v>3.9892779768181397E-3</v>
      </c>
      <c r="L176" s="12">
        <f t="shared" si="22"/>
        <v>1</v>
      </c>
      <c r="N176" s="48">
        <f t="shared" si="24"/>
        <v>1</v>
      </c>
      <c r="O176" s="49">
        <f t="shared" si="25"/>
        <v>0</v>
      </c>
      <c r="P176" s="48">
        <f t="shared" si="26"/>
        <v>1</v>
      </c>
      <c r="Q176" s="49">
        <f t="shared" si="27"/>
        <v>0</v>
      </c>
      <c r="R176" s="48">
        <f t="shared" si="28"/>
        <v>0</v>
      </c>
      <c r="S176" s="49">
        <f t="shared" si="29"/>
        <v>2</v>
      </c>
      <c r="T176" s="54" t="str">
        <f t="shared" si="30"/>
        <v>T</v>
      </c>
      <c r="U176" s="55" t="str">
        <f t="shared" si="31"/>
        <v>L</v>
      </c>
    </row>
    <row r="177" spans="2:21" x14ac:dyDescent="0.25">
      <c r="B177" s="7">
        <v>165</v>
      </c>
      <c r="C177" s="4">
        <f>$D$6*($D$7*SIN($B177*2*PI()/$D$2)+$D$5)</f>
        <v>139.07046871188427</v>
      </c>
      <c r="D177" s="59">
        <f>$D$6*($D$7*SIN( ($B177*2*PI()/$D$2) - (2*PI()/3) )+$D$5)</f>
        <v>185.11070326960225</v>
      </c>
      <c r="E177" s="59">
        <f>$D$6*($D$7*SIN( ($B177*2*PI()/$D$2) + (2*PI()/3) )+$D$5)</f>
        <v>-324.1811719814865</v>
      </c>
      <c r="F177" s="19">
        <f t="shared" si="23"/>
        <v>6</v>
      </c>
      <c r="H177" s="11">
        <f>IF( OR( $F177=7,$F177=8,$F177=1,$F177=2 ), 0,   IF( OR( $F177=3,$F177=4,$F177=11,$F177=12 ), -1, 1) ) * $H$7 * IF( OR( $F177=5,$F177=6,$F177=11,$F177=12 ), $C177, $E177 ) * $I$3</f>
        <v>0.42676319006104363</v>
      </c>
      <c r="I177" s="11">
        <f>IF( OR( $F177=5,$F177=6,$F177=11,$F177=12 ), 0, IF( OR( $F177=3,$F177=4,$F177=7,$F177=8 ), -1, 1 ) ) * $H$7 * IF( OR( $F177=3,$F177=4,$F177=9,$F177=10 ), D177, C177 ) * $I$3</f>
        <v>0</v>
      </c>
      <c r="J177" s="11">
        <f>IF( OR( $F177=3,$F177=4,$F177=9,$F177=10 ), 0, IF( OR( $F177=7,$F177=8,$F177=11,$F177=12 ), -1, 1 ) ) * $H$7 * IF( OR( $F177=5,$F177=6,$F177=11,$F177=12 ), D177, E177 ) * $I$3</f>
        <v>0.56804607745618318</v>
      </c>
      <c r="K177" s="11">
        <f>$I$3 + IF( OR( $F177=3,$F177=4,$F177=7,$F177=8,$F177=11,$F177=12 ), -1, 1 ) * $H$7 * IF( OR( $F177=3, $F177=4, $F177=9, $F177=10 ), C177, IF( OR( $F177=5, $F177=6, $F177=11, $F177=12 ), E177, D177 ) ) * $I$3</f>
        <v>5.1907324827732415E-3</v>
      </c>
      <c r="L177" s="12">
        <f t="shared" si="22"/>
        <v>1</v>
      </c>
      <c r="N177" s="48">
        <f t="shared" si="24"/>
        <v>1</v>
      </c>
      <c r="O177" s="49">
        <f t="shared" si="25"/>
        <v>0</v>
      </c>
      <c r="P177" s="48">
        <f t="shared" si="26"/>
        <v>1</v>
      </c>
      <c r="Q177" s="49">
        <f t="shared" si="27"/>
        <v>0</v>
      </c>
      <c r="R177" s="48">
        <f t="shared" si="28"/>
        <v>0</v>
      </c>
      <c r="S177" s="49">
        <f t="shared" si="29"/>
        <v>2</v>
      </c>
      <c r="T177" s="54" t="str">
        <f t="shared" si="30"/>
        <v>T</v>
      </c>
      <c r="U177" s="55" t="str">
        <f t="shared" si="31"/>
        <v>L</v>
      </c>
    </row>
    <row r="178" spans="2:21" x14ac:dyDescent="0.25">
      <c r="B178" s="7">
        <v>166</v>
      </c>
      <c r="C178" s="4">
        <f>$D$6*($D$7*SIN($B178*2*PI()/$D$2)+$D$5)</f>
        <v>134.24085213230117</v>
      </c>
      <c r="D178" s="59">
        <f>$D$6*($D$7*SIN( ($B178*2*PI()/$D$2) - (2*PI()/3) )+$D$5)</f>
        <v>189.46200749876687</v>
      </c>
      <c r="E178" s="59">
        <f>$D$6*($D$7*SIN( ($B178*2*PI()/$D$2) + (2*PI()/3) )+$D$5)</f>
        <v>-323.70285963106801</v>
      </c>
      <c r="F178" s="19">
        <f t="shared" si="23"/>
        <v>6</v>
      </c>
      <c r="H178" s="11">
        <f>IF( OR( $F178=7,$F178=8,$F178=1,$F178=2 ), 0,   IF( OR( $F178=3,$F178=4,$F178=11,$F178=12 ), -1, 1) ) * $H$7 * IF( OR( $F178=5,$F178=6,$F178=11,$F178=12 ), $C178, $E178 ) * $I$3</f>
        <v>0.41194262752634314</v>
      </c>
      <c r="I178" s="11">
        <f>IF( OR( $F178=5,$F178=6,$F178=11,$F178=12 ), 0, IF( OR( $F178=3,$F178=4,$F178=7,$F178=8 ), -1, 1 ) ) * $H$7 * IF( OR( $F178=3,$F178=4,$F178=9,$F178=10 ), D178, C178 ) * $I$3</f>
        <v>0</v>
      </c>
      <c r="J178" s="11">
        <f>IF( OR( $F178=3,$F178=4,$F178=9,$F178=10 ), 0, IF( OR( $F178=7,$F178=8,$F178=11,$F178=12 ), -1, 1 ) ) * $H$7 * IF( OR( $F178=5,$F178=6,$F178=11,$F178=12 ), D178, E178 ) * $I$3</f>
        <v>0.58139885098865429</v>
      </c>
      <c r="K178" s="11">
        <f>$I$3 + IF( OR( $F178=3,$F178=4,$F178=7,$F178=8,$F178=11,$F178=12 ), -1, 1 ) * $H$7 * IF( OR( $F178=3, $F178=4, $F178=9, $F178=10 ), C178, IF( OR( $F178=5, $F178=6, $F178=11, $F178=12 ), E178, D178 ) ) * $I$3</f>
        <v>6.6585214850025665E-3</v>
      </c>
      <c r="L178" s="12">
        <f t="shared" si="22"/>
        <v>1</v>
      </c>
      <c r="N178" s="48">
        <f t="shared" si="24"/>
        <v>1</v>
      </c>
      <c r="O178" s="49">
        <f t="shared" si="25"/>
        <v>0</v>
      </c>
      <c r="P178" s="48">
        <f t="shared" si="26"/>
        <v>1</v>
      </c>
      <c r="Q178" s="49">
        <f t="shared" si="27"/>
        <v>0</v>
      </c>
      <c r="R178" s="48">
        <f t="shared" si="28"/>
        <v>0</v>
      </c>
      <c r="S178" s="49">
        <f t="shared" si="29"/>
        <v>2</v>
      </c>
      <c r="T178" s="54" t="str">
        <f t="shared" si="30"/>
        <v>T</v>
      </c>
      <c r="U178" s="55" t="str">
        <f t="shared" si="31"/>
        <v>L</v>
      </c>
    </row>
    <row r="179" spans="2:21" x14ac:dyDescent="0.25">
      <c r="B179" s="7">
        <v>167</v>
      </c>
      <c r="C179" s="4">
        <f>$D$6*($D$7*SIN($B179*2*PI()/$D$2)+$D$5)</f>
        <v>129.37529603054091</v>
      </c>
      <c r="D179" s="59">
        <f>$D$6*($D$7*SIN( ($B179*2*PI()/$D$2) - (2*PI()/3) )+$D$5)</f>
        <v>193.76258816716654</v>
      </c>
      <c r="E179" s="59">
        <f>$D$6*($D$7*SIN( ($B179*2*PI()/$D$2) + (2*PI()/3) )+$D$5)</f>
        <v>-323.13788419770736</v>
      </c>
      <c r="F179" s="19">
        <f t="shared" si="23"/>
        <v>6</v>
      </c>
      <c r="H179" s="11">
        <f>IF( OR( $F179=7,$F179=8,$F179=1,$F179=2 ), 0,   IF( OR( $F179=3,$F179=4,$F179=11,$F179=12 ), -1, 1) ) * $H$7 * IF( OR( $F179=5,$F179=6,$F179=11,$F179=12 ), $C179, $E179 ) * $I$3</f>
        <v>0.39701177798912041</v>
      </c>
      <c r="I179" s="11">
        <f>IF( OR( $F179=5,$F179=6,$F179=11,$F179=12 ), 0, IF( OR( $F179=3,$F179=4,$F179=7,$F179=8 ), -1, 1 ) ) * $H$7 * IF( OR( $F179=3,$F179=4,$F179=9,$F179=10 ), D179, C179 ) * $I$3</f>
        <v>0</v>
      </c>
      <c r="J179" s="11">
        <f>IF( OR( $F179=3,$F179=4,$F179=9,$F179=10 ), 0, IF( OR( $F179=7,$F179=8,$F179=11,$F179=12 ), -1, 1 ) ) * $H$7 * IF( OR( $F179=5,$F179=6,$F179=11,$F179=12 ), D179, E179 ) * $I$3</f>
        <v>0.59459596998998165</v>
      </c>
      <c r="K179" s="11">
        <f>$I$3 + IF( OR( $F179=3,$F179=4,$F179=7,$F179=8,$F179=11,$F179=12 ), -1, 1 ) * $H$7 * IF( OR( $F179=3, $F179=4, $F179=9, $F179=10 ), C179, IF( OR( $F179=5, $F179=6, $F179=11, $F179=12 ), E179, D179 ) ) * $I$3</f>
        <v>8.3922520208982165E-3</v>
      </c>
      <c r="L179" s="12">
        <f t="shared" si="22"/>
        <v>1.0000000000000004</v>
      </c>
      <c r="N179" s="48">
        <f t="shared" si="24"/>
        <v>1</v>
      </c>
      <c r="O179" s="49">
        <f t="shared" si="25"/>
        <v>0</v>
      </c>
      <c r="P179" s="48">
        <f t="shared" si="26"/>
        <v>1</v>
      </c>
      <c r="Q179" s="49">
        <f t="shared" si="27"/>
        <v>0</v>
      </c>
      <c r="R179" s="48">
        <f t="shared" si="28"/>
        <v>0</v>
      </c>
      <c r="S179" s="49">
        <f t="shared" si="29"/>
        <v>2</v>
      </c>
      <c r="T179" s="54" t="str">
        <f t="shared" si="30"/>
        <v>T</v>
      </c>
      <c r="U179" s="55" t="str">
        <f t="shared" si="31"/>
        <v>L</v>
      </c>
    </row>
    <row r="180" spans="2:21" x14ac:dyDescent="0.25">
      <c r="B180" s="7">
        <v>168</v>
      </c>
      <c r="C180" s="4">
        <f>$D$6*($D$7*SIN($B180*2*PI()/$D$2)+$D$5)</f>
        <v>124.47510303362535</v>
      </c>
      <c r="D180" s="59">
        <f>$D$6*($D$7*SIN( ($B180*2*PI()/$D$2) - (2*PI()/3) )+$D$5)</f>
        <v>198.01129390536457</v>
      </c>
      <c r="E180" s="59">
        <f>$D$6*($D$7*SIN( ($B180*2*PI()/$D$2) + (2*PI()/3) )+$D$5)</f>
        <v>-322.48639693898986</v>
      </c>
      <c r="F180" s="19">
        <f t="shared" si="23"/>
        <v>6</v>
      </c>
      <c r="H180" s="11">
        <f>IF( OR( $F180=7,$F180=8,$F180=1,$F180=2 ), 0,   IF( OR( $F180=3,$F180=4,$F180=11,$F180=12 ), -1, 1) ) * $H$7 * IF( OR( $F180=5,$F180=6,$F180=11,$F180=12 ), $C180, $E180 ) * $I$3</f>
        <v>0.38197463879883764</v>
      </c>
      <c r="I180" s="11">
        <f>IF( OR( $F180=5,$F180=6,$F180=11,$F180=12 ), 0, IF( OR( $F180=3,$F180=4,$F180=7,$F180=8 ), -1, 1 ) ) * $H$7 * IF( OR( $F180=3,$F180=4,$F180=9,$F180=10 ), D180, C180 ) * $I$3</f>
        <v>0</v>
      </c>
      <c r="J180" s="11">
        <f>IF( OR( $F180=3,$F180=4,$F180=9,$F180=10 ), 0, IF( OR( $F180=7,$F180=8,$F180=11,$F180=12 ), -1, 1 ) ) * $H$7 * IF( OR( $F180=5,$F180=6,$F180=11,$F180=12 ), D180, E180 ) * $I$3</f>
        <v>0.60763390127229067</v>
      </c>
      <c r="K180" s="11">
        <f>$I$3 + IF( OR( $F180=3,$F180=4,$F180=7,$F180=8,$F180=11,$F180=12 ), -1, 1 ) * $H$7 * IF( OR( $F180=3, $F180=4, $F180=9, $F180=10 ), C180, IF( OR( $F180=5, $F180=6, $F180=11, $F180=12 ), E180, D180 ) ) * $I$3</f>
        <v>1.0391459928871916E-2</v>
      </c>
      <c r="L180" s="12">
        <f t="shared" ref="L180:L243" si="32">SUM(H180:K180)</f>
        <v>1.0000000000000002</v>
      </c>
      <c r="N180" s="48">
        <f t="shared" si="24"/>
        <v>1</v>
      </c>
      <c r="O180" s="49">
        <f t="shared" si="25"/>
        <v>0</v>
      </c>
      <c r="P180" s="48">
        <f t="shared" si="26"/>
        <v>1</v>
      </c>
      <c r="Q180" s="49">
        <f t="shared" si="27"/>
        <v>0</v>
      </c>
      <c r="R180" s="48">
        <f t="shared" si="28"/>
        <v>0</v>
      </c>
      <c r="S180" s="49">
        <f t="shared" si="29"/>
        <v>2</v>
      </c>
      <c r="T180" s="54" t="str">
        <f t="shared" si="30"/>
        <v>T</v>
      </c>
      <c r="U180" s="55" t="str">
        <f t="shared" si="31"/>
        <v>L</v>
      </c>
    </row>
    <row r="181" spans="2:21" x14ac:dyDescent="0.25">
      <c r="B181" s="7">
        <v>169</v>
      </c>
      <c r="C181" s="4">
        <f>$D$6*($D$7*SIN($B181*2*PI()/$D$2)+$D$5)</f>
        <v>119.54158504171048</v>
      </c>
      <c r="D181" s="59">
        <f>$D$6*($D$7*SIN( ($B181*2*PI()/$D$2) - (2*PI()/3) )+$D$5)</f>
        <v>202.20698723209762</v>
      </c>
      <c r="E181" s="59">
        <f>$D$6*($D$7*SIN( ($B181*2*PI()/$D$2) + (2*PI()/3) )+$D$5)</f>
        <v>-321.74857227380807</v>
      </c>
      <c r="F181" s="19">
        <f t="shared" si="23"/>
        <v>6</v>
      </c>
      <c r="H181" s="11">
        <f>IF( OR( $F181=7,$F181=8,$F181=1,$F181=2 ), 0,   IF( OR( $F181=3,$F181=4,$F181=11,$F181=12 ), -1, 1) ) * $H$7 * IF( OR( $F181=5,$F181=6,$F181=11,$F181=12 ), $C181, $E181 ) * $I$3</f>
        <v>0.36683523576126648</v>
      </c>
      <c r="I181" s="11">
        <f>IF( OR( $F181=5,$F181=6,$F181=11,$F181=12 ), 0, IF( OR( $F181=3,$F181=4,$F181=7,$F181=8 ), -1, 1 ) ) * $H$7 * IF( OR( $F181=3,$F181=4,$F181=9,$F181=10 ), D181, C181 ) * $I$3</f>
        <v>0</v>
      </c>
      <c r="J181" s="11">
        <f>IF( OR( $F181=3,$F181=4,$F181=9,$F181=10 ), 0, IF( OR( $F181=7,$F181=8,$F181=11,$F181=12 ), -1, 1 ) ) * $H$7 * IF( OR( $F181=5,$F181=6,$F181=11,$F181=12 ), D181, E181 ) * $I$3</f>
        <v>0.62050915426610909</v>
      </c>
      <c r="K181" s="11">
        <f>$I$3 + IF( OR( $F181=3,$F181=4,$F181=7,$F181=8,$F181=11,$F181=12 ), -1, 1 ) * $H$7 * IF( OR( $F181=3, $F181=4, $F181=9, $F181=10 ), C181, IF( OR( $F181=5, $F181=6, $F181=11, $F181=12 ), E181, D181 ) ) * $I$3</f>
        <v>1.2655609972624493E-2</v>
      </c>
      <c r="L181" s="12">
        <f t="shared" si="32"/>
        <v>1</v>
      </c>
      <c r="N181" s="48">
        <f t="shared" si="24"/>
        <v>1</v>
      </c>
      <c r="O181" s="49">
        <f t="shared" si="25"/>
        <v>0</v>
      </c>
      <c r="P181" s="48">
        <f t="shared" si="26"/>
        <v>1</v>
      </c>
      <c r="Q181" s="49">
        <f t="shared" si="27"/>
        <v>0</v>
      </c>
      <c r="R181" s="48">
        <f t="shared" si="28"/>
        <v>0</v>
      </c>
      <c r="S181" s="49">
        <f t="shared" si="29"/>
        <v>2</v>
      </c>
      <c r="T181" s="54" t="str">
        <f t="shared" si="30"/>
        <v>T</v>
      </c>
      <c r="U181" s="55" t="str">
        <f t="shared" si="31"/>
        <v>L</v>
      </c>
    </row>
    <row r="182" spans="2:21" x14ac:dyDescent="0.25">
      <c r="B182" s="7">
        <v>170</v>
      </c>
      <c r="C182" s="4">
        <f>$D$6*($D$7*SIN($B182*2*PI()/$D$2)+$D$5)</f>
        <v>114.57606287685962</v>
      </c>
      <c r="D182" s="59">
        <f>$D$6*($D$7*SIN( ($B182*2*PI()/$D$2) - (2*PI()/3) )+$D$5)</f>
        <v>206.34854485880643</v>
      </c>
      <c r="E182" s="59">
        <f>$D$6*($D$7*SIN( ($B182*2*PI()/$D$2) + (2*PI()/3) )+$D$5)</f>
        <v>-320.92460773566597</v>
      </c>
      <c r="F182" s="19">
        <f t="shared" si="23"/>
        <v>6</v>
      </c>
      <c r="H182" s="11">
        <f>IF( OR( $F182=7,$F182=8,$F182=1,$F182=2 ), 0,   IF( OR( $F182=3,$F182=4,$F182=11,$F182=12 ), -1, 1) ) * $H$7 * IF( OR( $F182=5,$F182=6,$F182=11,$F182=12 ), $C182, $E182 ) * $I$3</f>
        <v>0.35159762206068446</v>
      </c>
      <c r="I182" s="11">
        <f>IF( OR( $F182=5,$F182=6,$F182=11,$F182=12 ), 0, IF( OR( $F182=3,$F182=4,$F182=7,$F182=8 ), -1, 1 ) ) * $H$7 * IF( OR( $F182=3,$F182=4,$F182=9,$F182=10 ), D182, C182 ) * $I$3</f>
        <v>0</v>
      </c>
      <c r="J182" s="11">
        <f>IF( OR( $F182=3,$F182=4,$F182=9,$F182=10 ), 0, IF( OR( $F182=7,$F182=8,$F182=11,$F182=12 ), -1, 1 ) ) * $H$7 * IF( OR( $F182=5,$F182=6,$F182=11,$F182=12 ), D182, E182 ) * $I$3</f>
        <v>0.63321828195487528</v>
      </c>
      <c r="K182" s="11">
        <f>$I$3 + IF( OR( $F182=3,$F182=4,$F182=7,$F182=8,$F182=11,$F182=12 ), -1, 1 ) * $H$7 * IF( OR( $F182=3, $F182=4, $F182=9, $F182=10 ), C182, IF( OR( $F182=5, $F182=6, $F182=11, $F182=12 ), E182, D182 ) ) * $I$3</f>
        <v>1.5184095984440482E-2</v>
      </c>
      <c r="L182" s="12">
        <f t="shared" si="32"/>
        <v>1.0000000000000002</v>
      </c>
      <c r="N182" s="48">
        <f t="shared" si="24"/>
        <v>1</v>
      </c>
      <c r="O182" s="49">
        <f t="shared" si="25"/>
        <v>0</v>
      </c>
      <c r="P182" s="48">
        <f t="shared" si="26"/>
        <v>1</v>
      </c>
      <c r="Q182" s="49">
        <f t="shared" si="27"/>
        <v>0</v>
      </c>
      <c r="R182" s="48">
        <f t="shared" si="28"/>
        <v>0</v>
      </c>
      <c r="S182" s="49">
        <f t="shared" si="29"/>
        <v>2</v>
      </c>
      <c r="T182" s="54" t="str">
        <f t="shared" si="30"/>
        <v>T</v>
      </c>
      <c r="U182" s="55" t="str">
        <f t="shared" si="31"/>
        <v>L</v>
      </c>
    </row>
    <row r="183" spans="2:21" x14ac:dyDescent="0.25">
      <c r="B183" s="7">
        <v>171</v>
      </c>
      <c r="C183" s="4">
        <f>$D$6*($D$7*SIN($B183*2*PI()/$D$2)+$D$5)</f>
        <v>109.57986592942719</v>
      </c>
      <c r="D183" s="59">
        <f>$D$6*($D$7*SIN( ($B183*2*PI()/$D$2) - (2*PI()/3) )+$D$5)</f>
        <v>210.43485799036776</v>
      </c>
      <c r="E183" s="59">
        <f>$D$6*($D$7*SIN( ($B183*2*PI()/$D$2) + (2*PI()/3) )+$D$5)</f>
        <v>-320.0147239197949</v>
      </c>
      <c r="F183" s="19">
        <f t="shared" si="23"/>
        <v>6</v>
      </c>
      <c r="H183" s="11">
        <f>IF( OR( $F183=7,$F183=8,$F183=1,$F183=2 ), 0,   IF( OR( $F183=3,$F183=4,$F183=11,$F183=12 ), -1, 1) ) * $H$7 * IF( OR( $F183=5,$F183=6,$F183=11,$F183=12 ), $C183, $E183 ) * $I$3</f>
        <v>0.33626587717473866</v>
      </c>
      <c r="I183" s="11">
        <f>IF( OR( $F183=5,$F183=6,$F183=11,$F183=12 ), 0, IF( OR( $F183=3,$F183=4,$F183=7,$F183=8 ), -1, 1 ) ) * $H$7 * IF( OR( $F183=3,$F183=4,$F183=9,$F183=10 ), D183, C183 ) * $I$3</f>
        <v>0</v>
      </c>
      <c r="J183" s="11">
        <f>IF( OR( $F183=3,$F183=4,$F183=9,$F183=10 ), 0, IF( OR( $F183=7,$F183=8,$F183=11,$F183=12 ), -1, 1 ) ) * $H$7 * IF( OR( $F183=5,$F183=6,$F183=11,$F183=12 ), D183, E183 ) * $I$3</f>
        <v>0.64575788179778881</v>
      </c>
      <c r="K183" s="11">
        <f>$I$3 + IF( OR( $F183=3,$F183=4,$F183=7,$F183=8,$F183=11,$F183=12 ), -1, 1 ) * $H$7 * IF( OR( $F183=3, $F183=4, $F183=9, $F183=10 ), C183, IF( OR( $F183=5, $F183=6, $F183=11, $F183=12 ), E183, D183 ) ) * $I$3</f>
        <v>1.7976241027472639E-2</v>
      </c>
      <c r="L183" s="12">
        <f t="shared" si="32"/>
        <v>1</v>
      </c>
      <c r="N183" s="48">
        <f t="shared" si="24"/>
        <v>1</v>
      </c>
      <c r="O183" s="49">
        <f t="shared" si="25"/>
        <v>0</v>
      </c>
      <c r="P183" s="48">
        <f t="shared" si="26"/>
        <v>1</v>
      </c>
      <c r="Q183" s="49">
        <f t="shared" si="27"/>
        <v>0</v>
      </c>
      <c r="R183" s="48">
        <f t="shared" si="28"/>
        <v>0</v>
      </c>
      <c r="S183" s="49">
        <f t="shared" si="29"/>
        <v>2</v>
      </c>
      <c r="T183" s="54" t="str">
        <f t="shared" si="30"/>
        <v>T</v>
      </c>
      <c r="U183" s="55" t="str">
        <f t="shared" si="31"/>
        <v>L</v>
      </c>
    </row>
    <row r="184" spans="2:21" x14ac:dyDescent="0.25">
      <c r="B184" s="7">
        <v>172</v>
      </c>
      <c r="C184" s="4">
        <f>$D$6*($D$7*SIN($B184*2*PI()/$D$2)+$D$5)</f>
        <v>104.55433180214807</v>
      </c>
      <c r="D184" s="59">
        <f>$D$6*($D$7*SIN( ($B184*2*PI()/$D$2) - (2*PI()/3) )+$D$5)</f>
        <v>214.46483262194593</v>
      </c>
      <c r="E184" s="59">
        <f>$D$6*($D$7*SIN( ($B184*2*PI()/$D$2) + (2*PI()/3) )+$D$5)</f>
        <v>-319.01916442409401</v>
      </c>
      <c r="F184" s="19">
        <f t="shared" si="23"/>
        <v>6</v>
      </c>
      <c r="H184" s="11">
        <f>IF( OR( $F184=7,$F184=8,$F184=1,$F184=2 ), 0,   IF( OR( $F184=3,$F184=4,$F184=11,$F184=12 ), -1, 1) ) * $H$7 * IF( OR( $F184=5,$F184=6,$F184=11,$F184=12 ), $C184, $E184 ) * $I$3</f>
        <v>0.32084410578226907</v>
      </c>
      <c r="I184" s="11">
        <f>IF( OR( $F184=5,$F184=6,$F184=11,$F184=12 ), 0, IF( OR( $F184=3,$F184=4,$F184=7,$F184=8 ), -1, 1 ) ) * $H$7 * IF( OR( $F184=3,$F184=4,$F184=9,$F184=10 ), D184, C184 ) * $I$3</f>
        <v>0</v>
      </c>
      <c r="J184" s="11">
        <f>IF( OR( $F184=3,$F184=4,$F184=9,$F184=10 ), 0, IF( OR( $F184=7,$F184=8,$F184=11,$F184=12 ), -1, 1 ) ) * $H$7 * IF( OR( $F184=5,$F184=6,$F184=11,$F184=12 ), D184, E184 ) * $I$3</f>
        <v>0.65812459664075396</v>
      </c>
      <c r="K184" s="11">
        <f>$I$3 + IF( OR( $F184=3,$F184=4,$F184=7,$F184=8,$F184=11,$F184=12 ), -1, 1 ) * $H$7 * IF( OR( $F184=3, $F184=4, $F184=9, $F184=10 ), C184, IF( OR( $F184=5, $F184=6, $F184=11, $F184=12 ), E184, D184 ) ) * $I$3</f>
        <v>2.1031297576976971E-2</v>
      </c>
      <c r="L184" s="12">
        <f t="shared" si="32"/>
        <v>1</v>
      </c>
      <c r="N184" s="48">
        <f t="shared" si="24"/>
        <v>1</v>
      </c>
      <c r="O184" s="49">
        <f t="shared" si="25"/>
        <v>0</v>
      </c>
      <c r="P184" s="48">
        <f t="shared" si="26"/>
        <v>1</v>
      </c>
      <c r="Q184" s="49">
        <f t="shared" si="27"/>
        <v>0</v>
      </c>
      <c r="R184" s="48">
        <f t="shared" si="28"/>
        <v>0</v>
      </c>
      <c r="S184" s="49">
        <f t="shared" si="29"/>
        <v>2</v>
      </c>
      <c r="T184" s="54" t="str">
        <f t="shared" si="30"/>
        <v>T</v>
      </c>
      <c r="U184" s="55" t="str">
        <f t="shared" si="31"/>
        <v>L</v>
      </c>
    </row>
    <row r="185" spans="2:21" x14ac:dyDescent="0.25">
      <c r="B185" s="7">
        <v>173</v>
      </c>
      <c r="C185" s="4">
        <f>$D$6*($D$7*SIN($B185*2*PI()/$D$2)+$D$5)</f>
        <v>99.500805952030177</v>
      </c>
      <c r="D185" s="59">
        <f>$D$6*($D$7*SIN( ($B185*2*PI()/$D$2) - (2*PI()/3) )+$D$5)</f>
        <v>218.43738983188356</v>
      </c>
      <c r="E185" s="59">
        <f>$D$6*($D$7*SIN( ($B185*2*PI()/$D$2) + (2*PI()/3) )+$D$5)</f>
        <v>-317.93819578391367</v>
      </c>
      <c r="F185" s="19">
        <f t="shared" si="23"/>
        <v>6</v>
      </c>
      <c r="H185" s="11">
        <f>IF( OR( $F185=7,$F185=8,$F185=1,$F185=2 ), 0,   IF( OR( $F185=3,$F185=4,$F185=11,$F185=12 ), -1, 1) ) * $H$7 * IF( OR( $F185=5,$F185=6,$F185=11,$F185=12 ), $C185, $E185 ) * $I$3</f>
        <v>0.30533643666438998</v>
      </c>
      <c r="I185" s="11">
        <f>IF( OR( $F185=5,$F185=6,$F185=11,$F185=12 ), 0, IF( OR( $F185=3,$F185=4,$F185=7,$F185=8 ), -1, 1 ) ) * $H$7 * IF( OR( $F185=3,$F185=4,$F185=9,$F185=10 ), D185, C185 ) * $I$3</f>
        <v>0</v>
      </c>
      <c r="J185" s="11">
        <f>IF( OR( $F185=3,$F185=4,$F185=9,$F185=10 ), 0, IF( OR( $F185=7,$F185=8,$F185=11,$F185=12 ), -1, 1 ) ) * $H$7 * IF( OR( $F185=5,$F185=6,$F185=11,$F185=12 ), D185, E185 ) * $I$3</f>
        <v>0.67031511561516866</v>
      </c>
      <c r="K185" s="11">
        <f>$I$3 + IF( OR( $F185=3,$F185=4,$F185=7,$F185=8,$F185=11,$F185=12 ), -1, 1 ) * $H$7 * IF( OR( $F185=3, $F185=4, $F185=9, $F185=10 ), C185, IF( OR( $F185=5, $F185=6, $F185=11, $F185=12 ), E185, D185 ) ) * $I$3</f>
        <v>2.4348447720441535E-2</v>
      </c>
      <c r="L185" s="12">
        <f t="shared" si="32"/>
        <v>1</v>
      </c>
      <c r="N185" s="48">
        <f t="shared" si="24"/>
        <v>1</v>
      </c>
      <c r="O185" s="49">
        <f t="shared" si="25"/>
        <v>0</v>
      </c>
      <c r="P185" s="48">
        <f t="shared" si="26"/>
        <v>1</v>
      </c>
      <c r="Q185" s="49">
        <f t="shared" si="27"/>
        <v>0</v>
      </c>
      <c r="R185" s="48">
        <f t="shared" si="28"/>
        <v>0</v>
      </c>
      <c r="S185" s="49">
        <f t="shared" si="29"/>
        <v>2</v>
      </c>
      <c r="T185" s="54" t="str">
        <f t="shared" si="30"/>
        <v>T</v>
      </c>
      <c r="U185" s="55" t="str">
        <f t="shared" si="31"/>
        <v>L</v>
      </c>
    </row>
    <row r="186" spans="2:21" x14ac:dyDescent="0.25">
      <c r="B186" s="7">
        <v>174</v>
      </c>
      <c r="C186" s="4">
        <f>$D$6*($D$7*SIN($B186*2*PI()/$D$2)+$D$5)</f>
        <v>94.420641330142331</v>
      </c>
      <c r="D186" s="59">
        <f>$D$6*($D$7*SIN( ($B186*2*PI()/$D$2) - (2*PI()/3) )+$D$5)</f>
        <v>222.35146607055555</v>
      </c>
      <c r="E186" s="59">
        <f>$D$6*($D$7*SIN( ($B186*2*PI()/$D$2) + (2*PI()/3) )+$D$5)</f>
        <v>-316.77210740069785</v>
      </c>
      <c r="F186" s="19">
        <f t="shared" si="23"/>
        <v>6</v>
      </c>
      <c r="H186" s="11">
        <f>IF( OR( $F186=7,$F186=8,$F186=1,$F186=2 ), 0,   IF( OR( $F186=3,$F186=4,$F186=11,$F186=12 ), -1, 1) ) * $H$7 * IF( OR( $F186=5,$F186=6,$F186=11,$F186=12 ), $C186, $E186 ) * $I$3</f>
        <v>0.28974702159911347</v>
      </c>
      <c r="I186" s="11">
        <f>IF( OR( $F186=5,$F186=6,$F186=11,$F186=12 ), 0, IF( OR( $F186=3,$F186=4,$F186=7,$F186=8 ), -1, 1 ) ) * $H$7 * IF( OR( $F186=3,$F186=4,$F186=9,$F186=10 ), D186, C186 ) * $I$3</f>
        <v>0</v>
      </c>
      <c r="J186" s="11">
        <f>IF( OR( $F186=3,$F186=4,$F186=9,$F186=10 ), 0, IF( OR( $F186=7,$F186=8,$F186=11,$F186=12 ), -1, 1 ) ) * $H$7 * IF( OR( $F186=5,$F186=6,$F186=11,$F186=12 ), D186, E186 ) * $I$3</f>
        <v>0.68232617502432591</v>
      </c>
      <c r="K186" s="11">
        <f>$I$3 + IF( OR( $F186=3,$F186=4,$F186=7,$F186=8,$F186=11,$F186=12 ), -1, 1 ) * $H$7 * IF( OR( $F186=3, $F186=4, $F186=9, $F186=10 ), C186, IF( OR( $F186=5, $F186=6, $F186=11, $F186=12 ), E186, D186 ) ) * $I$3</f>
        <v>2.7926803376560727E-2</v>
      </c>
      <c r="L186" s="12">
        <f t="shared" si="32"/>
        <v>1</v>
      </c>
      <c r="N186" s="48">
        <f t="shared" si="24"/>
        <v>1</v>
      </c>
      <c r="O186" s="49">
        <f t="shared" si="25"/>
        <v>0</v>
      </c>
      <c r="P186" s="48">
        <f t="shared" si="26"/>
        <v>1</v>
      </c>
      <c r="Q186" s="49">
        <f t="shared" si="27"/>
        <v>0</v>
      </c>
      <c r="R186" s="48">
        <f t="shared" si="28"/>
        <v>0</v>
      </c>
      <c r="S186" s="49">
        <f t="shared" si="29"/>
        <v>2</v>
      </c>
      <c r="T186" s="54" t="str">
        <f t="shared" si="30"/>
        <v>T</v>
      </c>
      <c r="U186" s="55" t="str">
        <f t="shared" si="31"/>
        <v>L</v>
      </c>
    </row>
    <row r="187" spans="2:21" x14ac:dyDescent="0.25">
      <c r="B187" s="7">
        <v>175</v>
      </c>
      <c r="C187" s="4">
        <f>$D$6*($D$7*SIN($B187*2*PI()/$D$2)+$D$5)</f>
        <v>89.315198019396433</v>
      </c>
      <c r="D187" s="59">
        <f>$D$6*($D$7*SIN( ($B187*2*PI()/$D$2) - (2*PI()/3) )+$D$5)</f>
        <v>226.20601344510723</v>
      </c>
      <c r="E187" s="59">
        <f>$D$6*($D$7*SIN( ($B187*2*PI()/$D$2) + (2*PI()/3) )+$D$5)</f>
        <v>-315.52121146450366</v>
      </c>
      <c r="F187" s="19">
        <f t="shared" si="23"/>
        <v>6</v>
      </c>
      <c r="H187" s="11">
        <f>IF( OR( $F187=7,$F187=8,$F187=1,$F187=2 ), 0,   IF( OR( $F187=3,$F187=4,$F187=11,$F187=12 ), -1, 1) ) * $H$7 * IF( OR( $F187=5,$F187=6,$F187=11,$F187=12 ), $C187, $E187 ) * $I$3</f>
        <v>0.27408003424981758</v>
      </c>
      <c r="I187" s="11">
        <f>IF( OR( $F187=5,$F187=6,$F187=11,$F187=12 ), 0, IF( OR( $F187=3,$F187=4,$F187=7,$F187=8 ), -1, 1 ) ) * $H$7 * IF( OR( $F187=3,$F187=4,$F187=9,$F187=10 ), D187, C187 ) * $I$3</f>
        <v>0</v>
      </c>
      <c r="J187" s="11">
        <f>IF( OR( $F187=3,$F187=4,$F187=9,$F187=10 ), 0, IF( OR( $F187=7,$F187=8,$F187=11,$F187=12 ), -1, 1 ) ) * $H$7 * IF( OR( $F187=5,$F187=6,$F187=11,$F187=12 ), D187, E187 ) * $I$3</f>
        <v>0.69415455921718461</v>
      </c>
      <c r="K187" s="11">
        <f>$I$3 + IF( OR( $F187=3,$F187=4,$F187=7,$F187=8,$F187=11,$F187=12 ), -1, 1 ) * $H$7 * IF( OR( $F187=3, $F187=4, $F187=9, $F187=10 ), C187, IF( OR( $F187=5, $F187=6, $F187=11, $F187=12 ), E187, D187 ) ) * $I$3</f>
        <v>3.1765406532997753E-2</v>
      </c>
      <c r="L187" s="12">
        <f t="shared" si="32"/>
        <v>1</v>
      </c>
      <c r="N187" s="48">
        <f t="shared" si="24"/>
        <v>1</v>
      </c>
      <c r="O187" s="49">
        <f t="shared" si="25"/>
        <v>0</v>
      </c>
      <c r="P187" s="48">
        <f t="shared" si="26"/>
        <v>1</v>
      </c>
      <c r="Q187" s="49">
        <f t="shared" si="27"/>
        <v>0</v>
      </c>
      <c r="R187" s="48">
        <f t="shared" si="28"/>
        <v>0</v>
      </c>
      <c r="S187" s="49">
        <f t="shared" si="29"/>
        <v>2</v>
      </c>
      <c r="T187" s="54" t="str">
        <f t="shared" si="30"/>
        <v>T</v>
      </c>
      <c r="U187" s="55" t="str">
        <f t="shared" si="31"/>
        <v>L</v>
      </c>
    </row>
    <row r="188" spans="2:21" x14ac:dyDescent="0.25">
      <c r="B188" s="7">
        <v>176</v>
      </c>
      <c r="C188" s="4">
        <f>$D$6*($D$7*SIN($B188*2*PI()/$D$2)+$D$5)</f>
        <v>84.18584287042097</v>
      </c>
      <c r="D188" s="59">
        <f>$D$6*($D$7*SIN( ($B188*2*PI()/$D$2) - (2*PI()/3) )+$D$5)</f>
        <v>230</v>
      </c>
      <c r="E188" s="59">
        <f>$D$6*($D$7*SIN( ($B188*2*PI()/$D$2) + (2*PI()/3) )+$D$5)</f>
        <v>-314.18584287042097</v>
      </c>
      <c r="F188" s="19">
        <f t="shared" si="23"/>
        <v>6</v>
      </c>
      <c r="H188" s="11">
        <f>IF( OR( $F188=7,$F188=8,$F188=1,$F188=2 ), 0,   IF( OR( $F188=3,$F188=4,$F188=11,$F188=12 ), -1, 1) ) * $H$7 * IF( OR( $F188=5,$F188=6,$F188=11,$F188=12 ), $C188, $E188 ) * $I$3</f>
        <v>0.2583396690478576</v>
      </c>
      <c r="I188" s="11">
        <f>IF( OR( $F188=5,$F188=6,$F188=11,$F188=12 ), 0, IF( OR( $F188=3,$F188=4,$F188=7,$F188=8 ), -1, 1 ) ) * $H$7 * IF( OR( $F188=3,$F188=4,$F188=9,$F188=10 ), D188, C188 ) * $I$3</f>
        <v>0</v>
      </c>
      <c r="J188" s="11">
        <f>IF( OR( $F188=3,$F188=4,$F188=9,$F188=10 ), 0, IF( OR( $F188=7,$F188=8,$F188=11,$F188=12 ), -1, 1 ) ) * $H$7 * IF( OR( $F188=5,$F188=6,$F188=11,$F188=12 ), D188, E188 ) * $I$3</f>
        <v>0.70579710144927521</v>
      </c>
      <c r="K188" s="11">
        <f>$I$3 + IF( OR( $F188=3,$F188=4,$F188=7,$F188=8,$F188=11,$F188=12 ), -1, 1 ) * $H$7 * IF( OR( $F188=3, $F188=4, $F188=9, $F188=10 ), C188, IF( OR( $F188=5, $F188=6, $F188=11, $F188=12 ), E188, D188 ) ) * $I$3</f>
        <v>3.5863229502867133E-2</v>
      </c>
      <c r="L188" s="12">
        <f t="shared" si="32"/>
        <v>1</v>
      </c>
      <c r="N188" s="48">
        <f t="shared" si="24"/>
        <v>1</v>
      </c>
      <c r="O188" s="49">
        <f t="shared" si="25"/>
        <v>0</v>
      </c>
      <c r="P188" s="48">
        <f t="shared" si="26"/>
        <v>1</v>
      </c>
      <c r="Q188" s="49">
        <f t="shared" si="27"/>
        <v>0</v>
      </c>
      <c r="R188" s="48">
        <f t="shared" si="28"/>
        <v>0</v>
      </c>
      <c r="S188" s="49">
        <f t="shared" si="29"/>
        <v>2</v>
      </c>
      <c r="T188" s="54" t="str">
        <f t="shared" si="30"/>
        <v>T</v>
      </c>
      <c r="U188" s="55" t="str">
        <f t="shared" si="31"/>
        <v>L</v>
      </c>
    </row>
    <row r="189" spans="2:21" x14ac:dyDescent="0.25">
      <c r="B189" s="7">
        <v>177</v>
      </c>
      <c r="C189" s="4">
        <f>$D$6*($D$7*SIN($B189*2*PI()/$D$2)+$D$5)</f>
        <v>79.033949135621498</v>
      </c>
      <c r="D189" s="59">
        <f>$D$6*($D$7*SIN( ($B189*2*PI()/$D$2) - (2*PI()/3) )+$D$5)</f>
        <v>233.7324099932913</v>
      </c>
      <c r="E189" s="59">
        <f>$D$6*($D$7*SIN( ($B189*2*PI()/$D$2) + (2*PI()/3) )+$D$5)</f>
        <v>-312.76635912891277</v>
      </c>
      <c r="F189" s="19">
        <f t="shared" si="23"/>
        <v>6</v>
      </c>
      <c r="H189" s="11">
        <f>IF( OR( $F189=7,$F189=8,$F189=1,$F189=2 ), 0,   IF( OR( $F189=3,$F189=4,$F189=11,$F189=12 ), -1, 1) ) * $H$7 * IF( OR( $F189=5,$F189=6,$F189=11,$F189=12 ), $C189, $E189 ) * $I$3</f>
        <v>0.24253014006961349</v>
      </c>
      <c r="I189" s="11">
        <f>IF( OR( $F189=5,$F189=6,$F189=11,$F189=12 ), 0, IF( OR( $F189=3,$F189=4,$F189=7,$F189=8 ), -1, 1 ) ) * $H$7 * IF( OR( $F189=3,$F189=4,$F189=9,$F189=10 ), D189, C189 ) * $I$3</f>
        <v>0</v>
      </c>
      <c r="J189" s="11">
        <f>IF( OR( $F189=3,$F189=4,$F189=9,$F189=10 ), 0, IF( OR( $F189=7,$F189=8,$F189=11,$F189=12 ), -1, 1 ) ) * $H$7 * IF( OR( $F189=5,$F189=6,$F189=11,$F189=12 ), D189, E189 ) * $I$3</f>
        <v>0.71725068473051568</v>
      </c>
      <c r="K189" s="11">
        <f>$I$3 + IF( OR( $F189=3,$F189=4,$F189=7,$F189=8,$F189=11,$F189=12 ), -1, 1 ) * $H$7 * IF( OR( $F189=3, $F189=4, $F189=9, $F189=10 ), C189, IF( OR( $F189=5, $F189=6, $F189=11, $F189=12 ), E189, D189 ) ) * $I$3</f>
        <v>4.0219175199870949E-2</v>
      </c>
      <c r="L189" s="12">
        <f t="shared" si="32"/>
        <v>1</v>
      </c>
      <c r="N189" s="48">
        <f t="shared" si="24"/>
        <v>1</v>
      </c>
      <c r="O189" s="49">
        <f t="shared" si="25"/>
        <v>0</v>
      </c>
      <c r="P189" s="48">
        <f t="shared" si="26"/>
        <v>1</v>
      </c>
      <c r="Q189" s="49">
        <f t="shared" si="27"/>
        <v>0</v>
      </c>
      <c r="R189" s="48">
        <f t="shared" si="28"/>
        <v>0</v>
      </c>
      <c r="S189" s="49">
        <f t="shared" si="29"/>
        <v>2</v>
      </c>
      <c r="T189" s="54" t="str">
        <f t="shared" si="30"/>
        <v>T</v>
      </c>
      <c r="U189" s="55" t="str">
        <f t="shared" si="31"/>
        <v>L</v>
      </c>
    </row>
    <row r="190" spans="2:21" x14ac:dyDescent="0.25">
      <c r="B190" s="7">
        <v>178</v>
      </c>
      <c r="C190" s="4">
        <f>$D$6*($D$7*SIN($B190*2*PI()/$D$2)+$D$5)</f>
        <v>73.860896101528539</v>
      </c>
      <c r="D190" s="59">
        <f>$D$6*($D$7*SIN( ($B190*2*PI()/$D$2) - (2*PI()/3) )+$D$5)</f>
        <v>237.40224416857262</v>
      </c>
      <c r="E190" s="59">
        <f>$D$6*($D$7*SIN( ($B190*2*PI()/$D$2) + (2*PI()/3) )+$D$5)</f>
        <v>-311.26314027010113</v>
      </c>
      <c r="F190" s="19">
        <f t="shared" si="23"/>
        <v>6</v>
      </c>
      <c r="H190" s="11">
        <f>IF( OR( $F190=7,$F190=8,$F190=1,$F190=2 ), 0,   IF( OR( $F190=3,$F190=4,$F190=11,$F190=12 ), -1, 1) ) * $H$7 * IF( OR( $F190=5,$F190=6,$F190=11,$F190=12 ), $C190, $E190 ) * $I$3</f>
        <v>0.22665567990828223</v>
      </c>
      <c r="I190" s="11">
        <f>IF( OR( $F190=5,$F190=6,$F190=11,$F190=12 ), 0, IF( OR( $F190=3,$F190=4,$F190=7,$F190=8 ), -1, 1 ) ) * $H$7 * IF( OR( $F190=3,$F190=4,$F190=9,$F190=10 ), D190, C190 ) * $I$3</f>
        <v>0</v>
      </c>
      <c r="J190" s="11">
        <f>IF( OR( $F190=3,$F190=4,$F190=9,$F190=10 ), 0, IF( OR( $F190=7,$F190=8,$F190=11,$F190=12 ), -1, 1 ) ) * $H$7 * IF( OR( $F190=5,$F190=6,$F190=11,$F190=12 ), D190, E190 ) * $I$3</f>
        <v>0.72851224265970282</v>
      </c>
      <c r="K190" s="11">
        <f>$I$3 + IF( OR( $F190=3,$F190=4,$F190=7,$F190=8,$F190=11,$F190=12 ), -1, 1 ) * $H$7 * IF( OR( $F190=3, $F190=4, $F190=9, $F190=10 ), C190, IF( OR( $F190=5, $F190=6, $F190=11, $F190=12 ), E190, D190 ) ) * $I$3</f>
        <v>4.4832077432015005E-2</v>
      </c>
      <c r="L190" s="12">
        <f t="shared" si="32"/>
        <v>1</v>
      </c>
      <c r="N190" s="48">
        <f t="shared" si="24"/>
        <v>1</v>
      </c>
      <c r="O190" s="49">
        <f t="shared" si="25"/>
        <v>0</v>
      </c>
      <c r="P190" s="48">
        <f t="shared" si="26"/>
        <v>1</v>
      </c>
      <c r="Q190" s="49">
        <f t="shared" si="27"/>
        <v>0</v>
      </c>
      <c r="R190" s="48">
        <f t="shared" si="28"/>
        <v>0</v>
      </c>
      <c r="S190" s="49">
        <f t="shared" si="29"/>
        <v>2</v>
      </c>
      <c r="T190" s="54" t="str">
        <f t="shared" si="30"/>
        <v>T</v>
      </c>
      <c r="U190" s="55" t="str">
        <f t="shared" si="31"/>
        <v>L</v>
      </c>
    </row>
    <row r="191" spans="2:21" x14ac:dyDescent="0.25">
      <c r="B191" s="7">
        <v>179</v>
      </c>
      <c r="C191" s="4">
        <f>$D$6*($D$7*SIN($B191*2*PI()/$D$2)+$D$5)</f>
        <v>68.668068719527852</v>
      </c>
      <c r="D191" s="59">
        <f>$D$6*($D$7*SIN( ($B191*2*PI()/$D$2) - (2*PI()/3) )+$D$5)</f>
        <v>241.00852002249584</v>
      </c>
      <c r="E191" s="59">
        <f>$D$6*($D$7*SIN( ($B191*2*PI()/$D$2) + (2*PI()/3) )+$D$5)</f>
        <v>-309.67658874202374</v>
      </c>
      <c r="F191" s="19">
        <f t="shared" si="23"/>
        <v>6</v>
      </c>
      <c r="H191" s="11">
        <f>IF( OR( $F191=7,$F191=8,$F191=1,$F191=2 ), 0,   IF( OR( $F191=3,$F191=4,$F191=11,$F191=12 ), -1, 1) ) * $H$7 * IF( OR( $F191=5,$F191=6,$F191=11,$F191=12 ), $C191, $E191 ) * $I$3</f>
        <v>0.2107205385407061</v>
      </c>
      <c r="I191" s="11">
        <f>IF( OR( $F191=5,$F191=6,$F191=11,$F191=12 ), 0, IF( OR( $F191=3,$F191=4,$F191=7,$F191=8 ), -1, 1 ) ) * $H$7 * IF( OR( $F191=3,$F191=4,$F191=9,$F191=10 ), D191, C191 ) * $I$3</f>
        <v>0</v>
      </c>
      <c r="J191" s="11">
        <f>IF( OR( $F191=3,$F191=4,$F191=9,$F191=10 ), 0, IF( OR( $F191=7,$F191=8,$F191=11,$F191=12 ), -1, 1 ) ) * $H$7 * IF( OR( $F191=5,$F191=6,$F191=11,$F191=12 ), D191, E191 ) * $I$3</f>
        <v>0.73957876024546598</v>
      </c>
      <c r="K191" s="11">
        <f>$I$3 + IF( OR( $F191=3,$F191=4,$F191=7,$F191=8,$F191=11,$F191=12 ), -1, 1 ) * $H$7 * IF( OR( $F191=3, $F191=4, $F191=9, $F191=10 ), C191, IF( OR( $F191=5, $F191=6, $F191=11, $F191=12 ), E191, D191 ) ) * $I$3</f>
        <v>4.9700701213827747E-2</v>
      </c>
      <c r="L191" s="12">
        <f t="shared" si="32"/>
        <v>0.99999999999999978</v>
      </c>
      <c r="N191" s="48">
        <f t="shared" si="24"/>
        <v>1</v>
      </c>
      <c r="O191" s="49">
        <f t="shared" si="25"/>
        <v>0</v>
      </c>
      <c r="P191" s="48">
        <f t="shared" si="26"/>
        <v>1</v>
      </c>
      <c r="Q191" s="49">
        <f t="shared" si="27"/>
        <v>0</v>
      </c>
      <c r="R191" s="48">
        <f t="shared" si="28"/>
        <v>0</v>
      </c>
      <c r="S191" s="49">
        <f t="shared" si="29"/>
        <v>2</v>
      </c>
      <c r="T191" s="54" t="str">
        <f t="shared" si="30"/>
        <v>T</v>
      </c>
      <c r="U191" s="55" t="str">
        <f t="shared" si="31"/>
        <v>L</v>
      </c>
    </row>
    <row r="192" spans="2:21" x14ac:dyDescent="0.25">
      <c r="B192" s="7">
        <v>180</v>
      </c>
      <c r="C192" s="4">
        <f>$D$6*($D$7*SIN($B192*2*PI()/$D$2)+$D$5)</f>
        <v>63.45685723507686</v>
      </c>
      <c r="D192" s="59">
        <f>$D$6*($D$7*SIN( ($B192*2*PI()/$D$2) - (2*PI()/3) )+$D$5)</f>
        <v>244.55027206781179</v>
      </c>
      <c r="E192" s="59">
        <f>$D$6*($D$7*SIN( ($B192*2*PI()/$D$2) + (2*PI()/3) )+$D$5)</f>
        <v>-308.00712930288864</v>
      </c>
      <c r="F192" s="19">
        <f t="shared" si="23"/>
        <v>6</v>
      </c>
      <c r="H192" s="11">
        <f>IF( OR( $F192=7,$F192=8,$F192=1,$F192=2 ), 0,   IF( OR( $F192=3,$F192=4,$F192=11,$F192=12 ), -1, 1) ) * $H$7 * IF( OR( $F192=5,$F192=6,$F192=11,$F192=12 ), $C192, $E192 ) * $I$3</f>
        <v>0.19472898218955528</v>
      </c>
      <c r="I192" s="11">
        <f>IF( OR( $F192=5,$F192=6,$F192=11,$F192=12 ), 0, IF( OR( $F192=3,$F192=4,$F192=7,$F192=8 ), -1, 1 ) ) * $H$7 * IF( OR( $F192=3,$F192=4,$F192=9,$F192=10 ), D192, C192 ) * $I$3</f>
        <v>0</v>
      </c>
      <c r="J192" s="11">
        <f>IF( OR( $F192=3,$F192=4,$F192=9,$F192=10 ), 0, IF( OR( $F192=7,$F192=8,$F192=11,$F192=12 ), -1, 1 ) ) * $H$7 * IF( OR( $F192=5,$F192=6,$F192=11,$F192=12 ), D192, E192 ) * $I$3</f>
        <v>0.75044727471344874</v>
      </c>
      <c r="K192" s="11">
        <f>$I$3 + IF( OR( $F192=3,$F192=4,$F192=7,$F192=8,$F192=11,$F192=12 ), -1, 1 ) * $H$7 * IF( OR( $F192=3, $F192=4, $F192=9, $F192=10 ), C192, IF( OR( $F192=5, $F192=6, $F192=11, $F192=12 ), E192, D192 ) ) * $I$3</f>
        <v>5.4823743096996003E-2</v>
      </c>
      <c r="L192" s="12">
        <f t="shared" si="32"/>
        <v>1</v>
      </c>
      <c r="N192" s="48">
        <f t="shared" si="24"/>
        <v>1</v>
      </c>
      <c r="O192" s="49">
        <f t="shared" si="25"/>
        <v>0</v>
      </c>
      <c r="P192" s="48">
        <f t="shared" si="26"/>
        <v>1</v>
      </c>
      <c r="Q192" s="49">
        <f t="shared" si="27"/>
        <v>0</v>
      </c>
      <c r="R192" s="48">
        <f t="shared" si="28"/>
        <v>0</v>
      </c>
      <c r="S192" s="49">
        <f t="shared" si="29"/>
        <v>2</v>
      </c>
      <c r="T192" s="54" t="str">
        <f t="shared" si="30"/>
        <v>T</v>
      </c>
      <c r="U192" s="55" t="str">
        <f t="shared" si="31"/>
        <v>L</v>
      </c>
    </row>
    <row r="193" spans="1:21" x14ac:dyDescent="0.25">
      <c r="B193" s="7">
        <v>181</v>
      </c>
      <c r="C193" s="4">
        <f>$D$6*($D$7*SIN($B193*2*PI()/$D$2)+$D$5)</f>
        <v>58.228656815501758</v>
      </c>
      <c r="D193" s="59">
        <f>$D$6*($D$7*SIN( ($B193*2*PI()/$D$2) - (2*PI()/3) )+$D$5)</f>
        <v>248.02655209185517</v>
      </c>
      <c r="E193" s="59">
        <f>$D$6*($D$7*SIN( ($B193*2*PI()/$D$2) + (2*PI()/3) )+$D$5)</f>
        <v>-306.25520890735692</v>
      </c>
      <c r="F193" s="19">
        <f t="shared" si="23"/>
        <v>6</v>
      </c>
      <c r="H193" s="11">
        <f>IF( OR( $F193=7,$F193=8,$F193=1,$F193=2 ), 0,   IF( OR( $F193=3,$F193=4,$F193=11,$F193=12 ), -1, 1) ) * $H$7 * IF( OR( $F193=5,$F193=6,$F193=11,$F193=12 ), $C193, $E193 ) * $I$3</f>
        <v>0.17868529218115534</v>
      </c>
      <c r="I193" s="11">
        <f>IF( OR( $F193=5,$F193=6,$F193=11,$F193=12 ), 0, IF( OR( $F193=3,$F193=4,$F193=7,$F193=8 ), -1, 1 ) ) * $H$7 * IF( OR( $F193=3,$F193=4,$F193=9,$F193=10 ), D193, C193 ) * $I$3</f>
        <v>0</v>
      </c>
      <c r="J193" s="11">
        <f>IF( OR( $F193=3,$F193=4,$F193=9,$F193=10 ), 0, IF( OR( $F193=7,$F193=8,$F193=11,$F193=12 ), -1, 1 ) ) * $H$7 * IF( OR( $F193=5,$F193=6,$F193=11,$F193=12 ), D193, E193 ) * $I$3</f>
        <v>0.76111487629951757</v>
      </c>
      <c r="K193" s="11">
        <f>$I$3 + IF( OR( $F193=3,$F193=4,$F193=7,$F193=8,$F193=11,$F193=12 ), -1, 1 ) * $H$7 * IF( OR( $F193=3, $F193=4, $F193=9, $F193=10 ), C193, IF( OR( $F193=5, $F193=6, $F193=11, $F193=12 ), E193, D193 ) ) * $I$3</f>
        <v>6.0199831519327063E-2</v>
      </c>
      <c r="L193" s="12">
        <f t="shared" si="32"/>
        <v>1</v>
      </c>
      <c r="N193" s="48">
        <f t="shared" si="24"/>
        <v>1</v>
      </c>
      <c r="O193" s="49">
        <f t="shared" si="25"/>
        <v>0</v>
      </c>
      <c r="P193" s="48">
        <f t="shared" si="26"/>
        <v>1</v>
      </c>
      <c r="Q193" s="49">
        <f t="shared" si="27"/>
        <v>0</v>
      </c>
      <c r="R193" s="48">
        <f t="shared" si="28"/>
        <v>0</v>
      </c>
      <c r="S193" s="49">
        <f t="shared" si="29"/>
        <v>2</v>
      </c>
      <c r="T193" s="54" t="str">
        <f t="shared" si="30"/>
        <v>T</v>
      </c>
      <c r="U193" s="55" t="str">
        <f t="shared" si="31"/>
        <v>L</v>
      </c>
    </row>
    <row r="194" spans="1:21" x14ac:dyDescent="0.25">
      <c r="B194" s="7">
        <v>182</v>
      </c>
      <c r="C194" s="4">
        <f>$D$6*($D$7*SIN($B194*2*PI()/$D$2)+$D$5)</f>
        <v>52.98486717647706</v>
      </c>
      <c r="D194" s="59">
        <f>$D$6*($D$7*SIN( ($B194*2*PI()/$D$2) - (2*PI()/3) )+$D$5)</f>
        <v>251.43642941040423</v>
      </c>
      <c r="E194" s="59">
        <f>$D$6*($D$7*SIN( ($B194*2*PI()/$D$2) + (2*PI()/3) )+$D$5)</f>
        <v>-304.42129658688134</v>
      </c>
      <c r="F194" s="19">
        <f t="shared" si="23"/>
        <v>6</v>
      </c>
      <c r="H194" s="11">
        <f>IF( OR( $F194=7,$F194=8,$F194=1,$F194=2 ), 0,   IF( OR( $F194=3,$F194=4,$F194=11,$F194=12 ), -1, 1) ) * $H$7 * IF( OR( $F194=5,$F194=6,$F194=11,$F194=12 ), $C194, $E194 ) * $I$3</f>
        <v>0.1625937637992711</v>
      </c>
      <c r="I194" s="11">
        <f>IF( OR( $F194=5,$F194=6,$F194=11,$F194=12 ), 0, IF( OR( $F194=3,$F194=4,$F194=7,$F194=8 ), -1, 1 ) ) * $H$7 * IF( OR( $F194=3,$F194=4,$F194=9,$F194=10 ), D194, C194 ) * $I$3</f>
        <v>0</v>
      </c>
      <c r="J194" s="11">
        <f>IF( OR( $F194=3,$F194=4,$F194=9,$F194=10 ), 0, IF( OR( $F194=7,$F194=8,$F194=11,$F194=12 ), -1, 1 ) ) * $H$7 * IF( OR( $F194=5,$F194=6,$F194=11,$F194=12 ), D194, E194 ) * $I$3</f>
        <v>0.77157870902877657</v>
      </c>
      <c r="K194" s="11">
        <f>$I$3 + IF( OR( $F194=3,$F194=4,$F194=7,$F194=8,$F194=11,$F194=12 ), -1, 1 ) * $H$7 * IF( OR( $F194=3, $F194=4, $F194=9, $F194=10 ), C194, IF( OR( $F194=5, $F194=6, $F194=11, $F194=12 ), E194, D194 ) ) * $I$3</f>
        <v>6.5827527171952172E-2</v>
      </c>
      <c r="L194" s="12">
        <f t="shared" si="32"/>
        <v>0.99999999999999978</v>
      </c>
      <c r="N194" s="48">
        <f t="shared" si="24"/>
        <v>1</v>
      </c>
      <c r="O194" s="49">
        <f t="shared" si="25"/>
        <v>0</v>
      </c>
      <c r="P194" s="48">
        <f t="shared" si="26"/>
        <v>1</v>
      </c>
      <c r="Q194" s="49">
        <f t="shared" si="27"/>
        <v>0</v>
      </c>
      <c r="R194" s="48">
        <f t="shared" si="28"/>
        <v>0</v>
      </c>
      <c r="S194" s="49">
        <f t="shared" si="29"/>
        <v>2</v>
      </c>
      <c r="T194" s="54" t="str">
        <f t="shared" si="30"/>
        <v>T</v>
      </c>
      <c r="U194" s="55" t="str">
        <f t="shared" si="31"/>
        <v>L</v>
      </c>
    </row>
    <row r="195" spans="1:21" x14ac:dyDescent="0.25">
      <c r="B195" s="7">
        <v>183</v>
      </c>
      <c r="C195" s="4">
        <f>$D$6*($D$7*SIN($B195*2*PI()/$D$2)+$D$5)</f>
        <v>47.726892207288678</v>
      </c>
      <c r="D195" s="59">
        <f>$D$6*($D$7*SIN( ($B195*2*PI()/$D$2) - (2*PI()/3) )+$D$5)</f>
        <v>254.77899111684692</v>
      </c>
      <c r="E195" s="59">
        <f>$D$6*($D$7*SIN( ($B195*2*PI()/$D$2) + (2*PI()/3) )+$D$5)</f>
        <v>-302.5058833241356</v>
      </c>
      <c r="F195" s="19">
        <f t="shared" si="23"/>
        <v>6</v>
      </c>
      <c r="H195" s="11">
        <f>IF( OR( $F195=7,$F195=8,$F195=1,$F195=2 ), 0,   IF( OR( $F195=3,$F195=4,$F195=11,$F195=12 ), -1, 1) ) * $H$7 * IF( OR( $F195=5,$F195=6,$F195=11,$F195=12 ), $C195, $E195 ) * $I$3</f>
        <v>0.14645870513515805</v>
      </c>
      <c r="I195" s="11">
        <f>IF( OR( $F195=5,$F195=6,$F195=11,$F195=12 ), 0, IF( OR( $F195=3,$F195=4,$F195=7,$F195=8 ), -1, 1 ) ) * $H$7 * IF( OR( $F195=3,$F195=4,$F195=9,$F195=10 ), D195, C195 ) * $I$3</f>
        <v>0</v>
      </c>
      <c r="J195" s="11">
        <f>IF( OR( $F195=3,$F195=4,$F195=9,$F195=10 ), 0, IF( OR( $F195=7,$F195=8,$F195=11,$F195=12 ), -1, 1 ) ) * $H$7 * IF( OR( $F195=5,$F195=6,$F195=11,$F195=12 ), D195, E195 ) * $I$3</f>
        <v>0.78183597148017914</v>
      </c>
      <c r="K195" s="11">
        <f>$I$3 + IF( OR( $F195=3,$F195=4,$F195=7,$F195=8,$F195=11,$F195=12 ), -1, 1 ) * $H$7 * IF( OR( $F195=3, $F195=4, $F195=9, $F195=10 ), C195, IF( OR( $F195=5, $F195=6, $F195=11, $F195=12 ), E195, D195 ) ) * $I$3</f>
        <v>7.1705323384662845E-2</v>
      </c>
      <c r="L195" s="12">
        <f t="shared" si="32"/>
        <v>1</v>
      </c>
      <c r="N195" s="48">
        <f t="shared" si="24"/>
        <v>1</v>
      </c>
      <c r="O195" s="49">
        <f t="shared" si="25"/>
        <v>0</v>
      </c>
      <c r="P195" s="48">
        <f t="shared" si="26"/>
        <v>1</v>
      </c>
      <c r="Q195" s="49">
        <f t="shared" si="27"/>
        <v>0</v>
      </c>
      <c r="R195" s="48">
        <f t="shared" si="28"/>
        <v>0</v>
      </c>
      <c r="S195" s="49">
        <f t="shared" si="29"/>
        <v>2</v>
      </c>
      <c r="T195" s="54" t="str">
        <f t="shared" si="30"/>
        <v>T</v>
      </c>
      <c r="U195" s="55" t="str">
        <f t="shared" si="31"/>
        <v>L</v>
      </c>
    </row>
    <row r="196" spans="1:21" x14ac:dyDescent="0.25">
      <c r="B196" s="7">
        <v>184</v>
      </c>
      <c r="C196" s="4">
        <f>$D$6*($D$7*SIN($B196*2*PI()/$D$2)+$D$5)</f>
        <v>42.456139594978474</v>
      </c>
      <c r="D196" s="59">
        <f>$D$6*($D$7*SIN( ($B196*2*PI()/$D$2) - (2*PI()/3) )+$D$5)</f>
        <v>258.05334232658822</v>
      </c>
      <c r="E196" s="59">
        <f>$D$6*($D$7*SIN( ($B196*2*PI()/$D$2) + (2*PI()/3) )+$D$5)</f>
        <v>-300.5094819215667</v>
      </c>
      <c r="F196" s="19">
        <f t="shared" si="23"/>
        <v>6</v>
      </c>
      <c r="H196" s="11">
        <f>IF( OR( $F196=7,$F196=8,$F196=1,$F196=2 ), 0,   IF( OR( $F196=3,$F196=4,$F196=11,$F196=12 ), -1, 1) ) * $H$7 * IF( OR( $F196=5,$F196=6,$F196=11,$F196=12 ), $C196, $E196 ) * $I$3</f>
        <v>0.13028443593418093</v>
      </c>
      <c r="I196" s="11">
        <f>IF( OR( $F196=5,$F196=6,$F196=11,$F196=12 ), 0, IF( OR( $F196=3,$F196=4,$F196=7,$F196=8 ), -1, 1 ) ) * $H$7 * IF( OR( $F196=3,$F196=4,$F196=9,$F196=10 ), D196, C196 ) * $I$3</f>
        <v>0</v>
      </c>
      <c r="J196" s="11">
        <f>IF( OR( $F196=3,$F196=4,$F196=9,$F196=10 ), 0, IF( OR( $F196=7,$F196=8,$F196=11,$F196=12 ), -1, 1 ) ) * $H$7 * IF( OR( $F196=5,$F196=6,$F196=11,$F196=12 ), D196, E196 ) * $I$3</f>
        <v>0.79188391753653709</v>
      </c>
      <c r="K196" s="11">
        <f>$I$3 + IF( OR( $F196=3,$F196=4,$F196=7,$F196=8,$F196=11,$F196=12 ), -1, 1 ) * $H$7 * IF( OR( $F196=3, $F196=4, $F196=9, $F196=10 ), C196, IF( OR( $F196=5, $F196=6, $F196=11, $F196=12 ), E196, D196 ) ) * $I$3</f>
        <v>7.7831646529281984E-2</v>
      </c>
      <c r="L196" s="12">
        <f t="shared" si="32"/>
        <v>1</v>
      </c>
      <c r="N196" s="48">
        <f t="shared" si="24"/>
        <v>1</v>
      </c>
      <c r="O196" s="49">
        <f t="shared" si="25"/>
        <v>0</v>
      </c>
      <c r="P196" s="48">
        <f t="shared" si="26"/>
        <v>1</v>
      </c>
      <c r="Q196" s="49">
        <f t="shared" si="27"/>
        <v>0</v>
      </c>
      <c r="R196" s="48">
        <f t="shared" si="28"/>
        <v>0</v>
      </c>
      <c r="S196" s="49">
        <f t="shared" si="29"/>
        <v>2</v>
      </c>
      <c r="T196" s="54" t="str">
        <f t="shared" si="30"/>
        <v>T</v>
      </c>
      <c r="U196" s="55" t="str">
        <f t="shared" si="31"/>
        <v>L</v>
      </c>
    </row>
    <row r="197" spans="1:21" x14ac:dyDescent="0.25">
      <c r="B197" s="7">
        <v>185</v>
      </c>
      <c r="C197" s="4">
        <f>$D$6*($D$7*SIN($B197*2*PI()/$D$2)+$D$5)</f>
        <v>37.174020447471882</v>
      </c>
      <c r="D197" s="59">
        <f>$D$6*($D$7*SIN( ($B197*2*PI()/$D$2) - (2*PI()/3) )+$D$5)</f>
        <v>261.2586064166328</v>
      </c>
      <c r="E197" s="59">
        <f>$D$6*($D$7*SIN( ($B197*2*PI()/$D$2) + (2*PI()/3) )+$D$5)</f>
        <v>-298.43262686410475</v>
      </c>
      <c r="F197" s="19">
        <f t="shared" si="23"/>
        <v>6</v>
      </c>
      <c r="H197" s="11">
        <f>IF( OR( $F197=7,$F197=8,$F197=1,$F197=2 ), 0,   IF( OR( $F197=3,$F197=4,$F197=11,$F197=12 ), -1, 1) ) * $H$7 * IF( OR( $F197=5,$F197=6,$F197=11,$F197=12 ), $C197, $E197 ) * $I$3</f>
        <v>0.11407528643931193</v>
      </c>
      <c r="I197" s="11">
        <f>IF( OR( $F197=5,$F197=6,$F197=11,$F197=12 ), 0, IF( OR( $F197=3,$F197=4,$F197=7,$F197=8 ), -1, 1 ) ) * $H$7 * IF( OR( $F197=3,$F197=4,$F197=9,$F197=10 ), D197, C197 ) * $I$3</f>
        <v>0</v>
      </c>
      <c r="J197" s="11">
        <f>IF( OR( $F197=3,$F197=4,$F197=9,$F197=10 ), 0, IF( OR( $F197=7,$F197=8,$F197=11,$F197=12 ), -1, 1 ) ) * $H$7 * IF( OR( $F197=5,$F197=6,$F197=11,$F197=12 ), D197, E197 ) * $I$3</f>
        <v>0.80171985711972371</v>
      </c>
      <c r="K197" s="11">
        <f>$I$3 + IF( OR( $F197=3,$F197=4,$F197=7,$F197=8,$F197=11,$F197=12 ), -1, 1 ) * $H$7 * IF( OR( $F197=3, $F197=4, $F197=9, $F197=10 ), C197, IF( OR( $F197=5, $F197=6, $F197=11, $F197=12 ), E197, D197 ) ) * $I$3</f>
        <v>8.4204856440964204E-2</v>
      </c>
      <c r="L197" s="12">
        <f t="shared" si="32"/>
        <v>0.99999999999999989</v>
      </c>
      <c r="N197" s="48">
        <f t="shared" si="24"/>
        <v>1</v>
      </c>
      <c r="O197" s="49">
        <f t="shared" si="25"/>
        <v>0</v>
      </c>
      <c r="P197" s="48">
        <f t="shared" si="26"/>
        <v>1</v>
      </c>
      <c r="Q197" s="49">
        <f t="shared" si="27"/>
        <v>0</v>
      </c>
      <c r="R197" s="48">
        <f t="shared" si="28"/>
        <v>0</v>
      </c>
      <c r="S197" s="49">
        <f t="shared" si="29"/>
        <v>2</v>
      </c>
      <c r="T197" s="54" t="str">
        <f t="shared" si="30"/>
        <v>T</v>
      </c>
      <c r="U197" s="55" t="str">
        <f t="shared" si="31"/>
        <v>L</v>
      </c>
    </row>
    <row r="198" spans="1:21" x14ac:dyDescent="0.25">
      <c r="B198" s="7">
        <v>186</v>
      </c>
      <c r="C198" s="4">
        <f>$D$6*($D$7*SIN($B198*2*PI()/$D$2)+$D$5)</f>
        <v>31.88194891579111</v>
      </c>
      <c r="D198" s="59">
        <f>$D$6*($D$7*SIN( ($B198*2*PI()/$D$2) - (2*PI()/3) )+$D$5)</f>
        <v>264.39392526027763</v>
      </c>
      <c r="E198" s="59">
        <f>$D$6*($D$7*SIN( ($B198*2*PI()/$D$2) + (2*PI()/3) )+$D$5)</f>
        <v>-296.27587417606867</v>
      </c>
      <c r="F198" s="19">
        <f t="shared" si="23"/>
        <v>6</v>
      </c>
      <c r="H198" s="11">
        <f>IF( OR( $F198=7,$F198=8,$F198=1,$F198=2 ), 0,   IF( OR( $F198=3,$F198=4,$F198=11,$F198=12 ), -1, 1) ) * $H$7 * IF( OR( $F198=5,$F198=6,$F198=11,$F198=12 ), $C198, $E198 ) * $I$3</f>
        <v>9.7835596231822725E-2</v>
      </c>
      <c r="I198" s="11">
        <f>IF( OR( $F198=5,$F198=6,$F198=11,$F198=12 ), 0, IF( OR( $F198=3,$F198=4,$F198=7,$F198=8 ), -1, 1 ) ) * $H$7 * IF( OR( $F198=3,$F198=4,$F198=9,$F198=10 ), D198, C198 ) * $I$3</f>
        <v>0</v>
      </c>
      <c r="J198" s="11">
        <f>IF( OR( $F198=3,$F198=4,$F198=9,$F198=10 ), 0, IF( OR( $F198=7,$F198=8,$F198=11,$F198=12 ), -1, 1 ) ) * $H$7 * IF( OR( $F198=5,$F198=6,$F198=11,$F198=12 ), D198, E198 ) * $I$3</f>
        <v>0.81134115691087072</v>
      </c>
      <c r="K198" s="11">
        <f>$I$3 + IF( OR( $F198=3,$F198=4,$F198=7,$F198=8,$F198=11,$F198=12 ), -1, 1 ) * $H$7 * IF( OR( $F198=3, $F198=4, $F198=9, $F198=10 ), C198, IF( OR( $F198=5, $F198=6, $F198=11, $F198=12 ), E198, D198 ) ) * $I$3</f>
        <v>9.0823246857306805E-2</v>
      </c>
      <c r="L198" s="12">
        <f t="shared" si="32"/>
        <v>1.0000000000000002</v>
      </c>
      <c r="N198" s="48">
        <f t="shared" si="24"/>
        <v>1</v>
      </c>
      <c r="O198" s="49">
        <f t="shared" si="25"/>
        <v>0</v>
      </c>
      <c r="P198" s="48">
        <f t="shared" si="26"/>
        <v>1</v>
      </c>
      <c r="Q198" s="49">
        <f t="shared" si="27"/>
        <v>0</v>
      </c>
      <c r="R198" s="48">
        <f t="shared" si="28"/>
        <v>0</v>
      </c>
      <c r="S198" s="49">
        <f t="shared" si="29"/>
        <v>2</v>
      </c>
      <c r="T198" s="54" t="str">
        <f t="shared" si="30"/>
        <v>T</v>
      </c>
      <c r="U198" s="55" t="str">
        <f t="shared" si="31"/>
        <v>L</v>
      </c>
    </row>
    <row r="199" spans="1:21" x14ac:dyDescent="0.25">
      <c r="B199" s="7">
        <v>187</v>
      </c>
      <c r="C199" s="4">
        <f>$D$6*($D$7*SIN($B199*2*PI()/$D$2)+$D$5)</f>
        <v>26.581341815451967</v>
      </c>
      <c r="D199" s="59">
        <f>$D$6*($D$7*SIN( ($B199*2*PI()/$D$2) - (2*PI()/3) )+$D$5)</f>
        <v>267.45845945685346</v>
      </c>
      <c r="E199" s="59">
        <f>$D$6*($D$7*SIN( ($B199*2*PI()/$D$2) + (2*PI()/3) )+$D$5)</f>
        <v>-294.0398012723054</v>
      </c>
      <c r="F199" s="19">
        <f t="shared" si="23"/>
        <v>6</v>
      </c>
      <c r="H199" s="11">
        <f>IF( OR( $F199=7,$F199=8,$F199=1,$F199=2 ), 0,   IF( OR( $F199=3,$F199=4,$F199=11,$F199=12 ), -1, 1) ) * $H$7 * IF( OR( $F199=5,$F199=6,$F199=11,$F199=12 ), $C199, $E199 ) * $I$3</f>
        <v>8.1569713069471361E-2</v>
      </c>
      <c r="I199" s="11">
        <f>IF( OR( $F199=5,$F199=6,$F199=11,$F199=12 ), 0, IF( OR( $F199=3,$F199=4,$F199=7,$F199=8 ), -1, 1 ) ) * $H$7 * IF( OR( $F199=3,$F199=4,$F199=9,$F199=10 ), D199, C199 ) * $I$3</f>
        <v>0</v>
      </c>
      <c r="J199" s="11">
        <f>IF( OR( $F199=3,$F199=4,$F199=9,$F199=10 ), 0, IF( OR( $F199=7,$F199=8,$F199=11,$F199=12 ), -1, 1 ) ) * $H$7 * IF( OR( $F199=5,$F199=6,$F199=11,$F199=12 ), D199, E199 ) * $I$3</f>
        <v>0.8207452410553725</v>
      </c>
      <c r="K199" s="11">
        <f>$I$3 + IF( OR( $F199=3,$F199=4,$F199=7,$F199=8,$F199=11,$F199=12 ), -1, 1 ) * $H$7 * IF( OR( $F199=3, $F199=4, $F199=9, $F199=10 ), C199, IF( OR( $F199=5, $F199=6, $F199=11, $F199=12 ), E199, D199 ) ) * $I$3</f>
        <v>9.7685045875156251E-2</v>
      </c>
      <c r="L199" s="12">
        <f t="shared" si="32"/>
        <v>1</v>
      </c>
      <c r="N199" s="48">
        <f t="shared" si="24"/>
        <v>1</v>
      </c>
      <c r="O199" s="49">
        <f t="shared" si="25"/>
        <v>0</v>
      </c>
      <c r="P199" s="48">
        <f t="shared" si="26"/>
        <v>1</v>
      </c>
      <c r="Q199" s="49">
        <f t="shared" si="27"/>
        <v>0</v>
      </c>
      <c r="R199" s="48">
        <f t="shared" si="28"/>
        <v>0</v>
      </c>
      <c r="S199" s="49">
        <f t="shared" si="29"/>
        <v>2</v>
      </c>
      <c r="T199" s="54" t="str">
        <f t="shared" si="30"/>
        <v>T</v>
      </c>
      <c r="U199" s="55" t="str">
        <f t="shared" si="31"/>
        <v>L</v>
      </c>
    </row>
    <row r="200" spans="1:21" x14ac:dyDescent="0.25">
      <c r="B200" s="7">
        <v>188</v>
      </c>
      <c r="C200" s="4">
        <f>$D$6*($D$7*SIN($B200*2*PI()/$D$2)+$D$5)</f>
        <v>21.273618247148978</v>
      </c>
      <c r="D200" s="59">
        <f>$D$6*($D$7*SIN( ($B200*2*PI()/$D$2) - (2*PI()/3) )+$D$5)</f>
        <v>270.45138855645257</v>
      </c>
      <c r="E200" s="59">
        <f>$D$6*($D$7*SIN( ($B200*2*PI()/$D$2) + (2*PI()/3) )+$D$5)</f>
        <v>-291.72500680360156</v>
      </c>
      <c r="F200" s="19">
        <f t="shared" si="23"/>
        <v>6</v>
      </c>
      <c r="H200" s="11">
        <f>IF( OR( $F200=7,$F200=8,$F200=1,$F200=2 ), 0,   IF( OR( $F200=3,$F200=4,$F200=11,$F200=12 ), -1, 1) ) * $H$7 * IF( OR( $F200=5,$F200=6,$F200=11,$F200=12 ), $C200, $E200 ) * $I$3</f>
        <v>6.5281991722505039E-2</v>
      </c>
      <c r="I200" s="11">
        <f>IF( OR( $F200=5,$F200=6,$F200=11,$F200=12 ), 0, IF( OR( $F200=3,$F200=4,$F200=7,$F200=8 ), -1, 1 ) ) * $H$7 * IF( OR( $F200=3,$F200=4,$F200=9,$F200=10 ), D200, C200 ) * $I$3</f>
        <v>0</v>
      </c>
      <c r="J200" s="11">
        <f>IF( OR( $F200=3,$F200=4,$F200=9,$F200=10 ), 0, IF( OR( $F200=7,$F200=8,$F200=11,$F200=12 ), -1, 1 ) ) * $H$7 * IF( OR( $F200=5,$F200=6,$F200=11,$F200=12 ), D200, E200 ) * $I$3</f>
        <v>0.82992959185250392</v>
      </c>
      <c r="K200" s="11">
        <f>$I$3 + IF( OR( $F200=3,$F200=4,$F200=7,$F200=8,$F200=11,$F200=12 ), -1, 1 ) * $H$7 * IF( OR( $F200=3, $F200=4, $F200=9, $F200=10 ), C200, IF( OR( $F200=5, $F200=6, $F200=11, $F200=12 ), E200, D200 ) ) * $I$3</f>
        <v>0.10478841642499104</v>
      </c>
      <c r="L200" s="12">
        <f t="shared" si="32"/>
        <v>1</v>
      </c>
      <c r="N200" s="48">
        <f t="shared" si="24"/>
        <v>1</v>
      </c>
      <c r="O200" s="49">
        <f t="shared" si="25"/>
        <v>0</v>
      </c>
      <c r="P200" s="48">
        <f t="shared" si="26"/>
        <v>1</v>
      </c>
      <c r="Q200" s="49">
        <f t="shared" si="27"/>
        <v>0</v>
      </c>
      <c r="R200" s="48">
        <f t="shared" si="28"/>
        <v>0</v>
      </c>
      <c r="S200" s="49">
        <f t="shared" si="29"/>
        <v>2</v>
      </c>
      <c r="T200" s="54" t="str">
        <f t="shared" si="30"/>
        <v>T</v>
      </c>
      <c r="U200" s="55" t="str">
        <f t="shared" si="31"/>
        <v>L</v>
      </c>
    </row>
    <row r="201" spans="1:21" x14ac:dyDescent="0.25">
      <c r="B201" s="7">
        <v>189</v>
      </c>
      <c r="C201" s="4">
        <f>$D$6*($D$7*SIN($B201*2*PI()/$D$2)+$D$5)</f>
        <v>15.960199216826345</v>
      </c>
      <c r="D201" s="59">
        <f>$D$6*($D$7*SIN( ($B201*2*PI()/$D$2) - (2*PI()/3) )+$D$5)</f>
        <v>273.37191127958357</v>
      </c>
      <c r="E201" s="59">
        <f>$D$6*($D$7*SIN( ($B201*2*PI()/$D$2) + (2*PI()/3) )+$D$5)</f>
        <v>-289.33211049641</v>
      </c>
      <c r="F201" s="19">
        <f t="shared" si="23"/>
        <v>6</v>
      </c>
      <c r="H201" s="11">
        <f>IF( OR( $F201=7,$F201=8,$F201=1,$F201=2 ), 0,   IF( OR( $F201=3,$F201=4,$F201=11,$F201=12 ), -1, 1) ) * $H$7 * IF( OR( $F201=5,$F201=6,$F201=11,$F201=12 ), $C201, $E201 ) * $I$3</f>
        <v>4.8976792807778377E-2</v>
      </c>
      <c r="I201" s="11">
        <f>IF( OR( $F201=5,$F201=6,$F201=11,$F201=12 ), 0, IF( OR( $F201=3,$F201=4,$F201=7,$F201=8 ), -1, 1 ) ) * $H$7 * IF( OR( $F201=3,$F201=4,$F201=9,$F201=10 ), D201, C201 ) * $I$3</f>
        <v>0</v>
      </c>
      <c r="J201" s="11">
        <f>IF( OR( $F201=3,$F201=4,$F201=9,$F201=10 ), 0, IF( OR( $F201=7,$F201=8,$F201=11,$F201=12 ), -1, 1 ) ) * $H$7 * IF( OR( $F201=5,$F201=6,$F201=11,$F201=12 ), D201, E201 ) * $I$3</f>
        <v>0.83889175042947173</v>
      </c>
      <c r="K201" s="11">
        <f>$I$3 + IF( OR( $F201=3,$F201=4,$F201=7,$F201=8,$F201=11,$F201=12 ), -1, 1 ) * $H$7 * IF( OR( $F201=3, $F201=4, $F201=9, $F201=10 ), C201, IF( OR( $F201=5, $F201=6, $F201=11, $F201=12 ), E201, D201 ) ) * $I$3</f>
        <v>0.1121314567627496</v>
      </c>
      <c r="L201" s="12">
        <f t="shared" si="32"/>
        <v>0.99999999999999967</v>
      </c>
      <c r="N201" s="48">
        <f t="shared" si="24"/>
        <v>1</v>
      </c>
      <c r="O201" s="49">
        <f t="shared" si="25"/>
        <v>0</v>
      </c>
      <c r="P201" s="48">
        <f t="shared" si="26"/>
        <v>1</v>
      </c>
      <c r="Q201" s="49">
        <f t="shared" si="27"/>
        <v>0</v>
      </c>
      <c r="R201" s="48">
        <f t="shared" si="28"/>
        <v>0</v>
      </c>
      <c r="S201" s="49">
        <f t="shared" si="29"/>
        <v>2</v>
      </c>
      <c r="T201" s="54" t="str">
        <f t="shared" si="30"/>
        <v>T</v>
      </c>
      <c r="U201" s="55" t="str">
        <f t="shared" si="31"/>
        <v>L</v>
      </c>
    </row>
    <row r="202" spans="1:21" x14ac:dyDescent="0.25">
      <c r="B202" s="7">
        <v>190</v>
      </c>
      <c r="C202" s="4">
        <f>$D$6*($D$7*SIN($B202*2*PI()/$D$2)+$D$5)</f>
        <v>10.642507255241762</v>
      </c>
      <c r="D202" s="59">
        <f>$D$6*($D$7*SIN( ($B202*2*PI()/$D$2) - (2*PI()/3) )+$D$5)</f>
        <v>276.21924573169264</v>
      </c>
      <c r="E202" s="59">
        <f>$D$6*($D$7*SIN( ($B202*2*PI()/$D$2) + (2*PI()/3) )+$D$5)</f>
        <v>-286.86175298693439</v>
      </c>
      <c r="F202" s="19">
        <f t="shared" si="23"/>
        <v>6</v>
      </c>
      <c r="H202" s="11">
        <f>IF( OR( $F202=7,$F202=8,$F202=1,$F202=2 ), 0,   IF( OR( $F202=3,$F202=4,$F202=11,$F202=12 ), -1, 1) ) * $H$7 * IF( OR( $F202=5,$F202=6,$F202=11,$F202=12 ), $C202, $E202 ) * $I$3</f>
        <v>3.2658481621315294E-2</v>
      </c>
      <c r="I202" s="11">
        <f>IF( OR( $F202=5,$F202=6,$F202=11,$F202=12 ), 0, IF( OR( $F202=3,$F202=4,$F202=7,$F202=8 ), -1, 1 ) ) * $H$7 * IF( OR( $F202=3,$F202=4,$F202=9,$F202=10 ), D202, C202 ) * $I$3</f>
        <v>0</v>
      </c>
      <c r="J202" s="11">
        <f>IF( OR( $F202=3,$F202=4,$F202=9,$F202=10 ), 0, IF( OR( $F202=7,$F202=8,$F202=11,$F202=12 ), -1, 1 ) ) * $H$7 * IF( OR( $F202=5,$F202=6,$F202=11,$F202=12 ), D202, E202 ) * $I$3</f>
        <v>0.84762931739971192</v>
      </c>
      <c r="K202" s="11">
        <f>$I$3 + IF( OR( $F202=3,$F202=4,$F202=7,$F202=8,$F202=11,$F202=12 ), -1, 1 ) * $H$7 * IF( OR( $F202=3, $F202=4, $F202=9, $F202=10 ), C202, IF( OR( $F202=5, $F202=6, $F202=11, $F202=12 ), E202, D202 ) ) * $I$3</f>
        <v>0.11971220097897273</v>
      </c>
      <c r="L202" s="12">
        <f t="shared" si="32"/>
        <v>0.99999999999999989</v>
      </c>
      <c r="N202" s="48">
        <f t="shared" si="24"/>
        <v>1</v>
      </c>
      <c r="O202" s="49">
        <f t="shared" si="25"/>
        <v>0</v>
      </c>
      <c r="P202" s="48">
        <f t="shared" si="26"/>
        <v>1</v>
      </c>
      <c r="Q202" s="49">
        <f t="shared" si="27"/>
        <v>0</v>
      </c>
      <c r="R202" s="48">
        <f t="shared" si="28"/>
        <v>0</v>
      </c>
      <c r="S202" s="49">
        <f t="shared" si="29"/>
        <v>2</v>
      </c>
      <c r="T202" s="54" t="str">
        <f t="shared" si="30"/>
        <v>T</v>
      </c>
      <c r="U202" s="55" t="str">
        <f t="shared" si="31"/>
        <v>L</v>
      </c>
    </row>
    <row r="203" spans="1:21" x14ac:dyDescent="0.25">
      <c r="B203" s="7">
        <v>191</v>
      </c>
      <c r="C203" s="4">
        <f>$D$6*($D$7*SIN($B203*2*PI()/$D$2)+$D$5)</f>
        <v>5.3219660371199433</v>
      </c>
      <c r="D203" s="59">
        <f>$D$6*($D$7*SIN( ($B203*2*PI()/$D$2) - (2*PI()/3) )+$D$5)</f>
        <v>278.99262961249582</v>
      </c>
      <c r="E203" s="59">
        <f>$D$6*($D$7*SIN( ($B203*2*PI()/$D$2) + (2*PI()/3) )+$D$5)</f>
        <v>-284.31459564961574</v>
      </c>
      <c r="F203" s="19">
        <f t="shared" si="23"/>
        <v>6</v>
      </c>
      <c r="H203" s="11">
        <f>IF( OR( $F203=7,$F203=8,$F203=1,$F203=2 ), 0,   IF( OR( $F203=3,$F203=4,$F203=11,$F203=12 ), -1, 1) ) * $H$7 * IF( OR( $F203=5,$F203=6,$F203=11,$F203=12 ), $C203, $E203 ) * $I$3</f>
        <v>1.6331426969611922E-2</v>
      </c>
      <c r="I203" s="11">
        <f>IF( OR( $F203=5,$F203=6,$F203=11,$F203=12 ), 0, IF( OR( $F203=3,$F203=4,$F203=7,$F203=8 ), -1, 1 ) ) * $H$7 * IF( OR( $F203=3,$F203=4,$F203=9,$F203=10 ), D203, C203 ) * $I$3</f>
        <v>0</v>
      </c>
      <c r="J203" s="11">
        <f>IF( OR( $F203=3,$F203=4,$F203=9,$F203=10 ), 0, IF( OR( $F203=7,$F203=8,$F203=11,$F203=12 ), -1, 1 ) ) * $H$7 * IF( OR( $F203=5,$F203=6,$F203=11,$F203=12 ), D203, E203 ) * $I$3</f>
        <v>0.85613995350526428</v>
      </c>
      <c r="K203" s="11">
        <f>$I$3 + IF( OR( $F203=3,$F203=4,$F203=7,$F203=8,$F203=11,$F203=12 ), -1, 1 ) * $H$7 * IF( OR( $F203=3, $F203=4, $F203=9, $F203=10 ), C203, IF( OR( $F203=5, $F203=6, $F203=11, $F203=12 ), E203, D203 ) ) * $I$3</f>
        <v>0.12752861952512395</v>
      </c>
      <c r="L203" s="12">
        <f t="shared" si="32"/>
        <v>1</v>
      </c>
      <c r="N203" s="48">
        <f t="shared" si="24"/>
        <v>1</v>
      </c>
      <c r="O203" s="49">
        <f t="shared" si="25"/>
        <v>0</v>
      </c>
      <c r="P203" s="48">
        <f t="shared" si="26"/>
        <v>1</v>
      </c>
      <c r="Q203" s="49">
        <f t="shared" si="27"/>
        <v>0</v>
      </c>
      <c r="R203" s="48">
        <f t="shared" si="28"/>
        <v>0</v>
      </c>
      <c r="S203" s="49">
        <f t="shared" si="29"/>
        <v>2</v>
      </c>
      <c r="T203" s="54" t="str">
        <f t="shared" si="30"/>
        <v>T</v>
      </c>
      <c r="U203" s="55" t="str">
        <f t="shared" si="31"/>
        <v>L</v>
      </c>
    </row>
    <row r="204" spans="1:21" x14ac:dyDescent="0.25">
      <c r="A204" s="13"/>
      <c r="B204" s="14">
        <v>192</v>
      </c>
      <c r="C204" s="15">
        <f>$D$6*($D$7*SIN($B204*2*PI()/$D$2)+$D$5)</f>
        <v>3.9850295899600895E-14</v>
      </c>
      <c r="D204" s="15">
        <f>$D$6*($D$7*SIN( ($B204*2*PI()/$D$2) - (2*PI()/3) )+$D$5)</f>
        <v>281.69132042006549</v>
      </c>
      <c r="E204" s="15">
        <f>$D$6*($D$7*SIN( ($B204*2*PI()/$D$2) + (2*PI()/3) )+$D$5)</f>
        <v>-281.69132042006561</v>
      </c>
      <c r="F204" s="19">
        <f t="shared" ref="F204:F267" si="33">ROUNDDOWN( $B204/($D$2/12)+1, 0 )</f>
        <v>7</v>
      </c>
      <c r="G204" s="13"/>
      <c r="H204" s="11">
        <f>IF( OR( $F204=7,$F204=8,$F204=1,$F204=2 ), 0,   IF( OR( $F204=3,$F204=4,$F204=11,$F204=12 ), -1, 1) ) * $H$7 * IF( OR( $F204=5,$F204=6,$F204=11,$F204=12 ), $C204, $E204 ) * $I$3</f>
        <v>0</v>
      </c>
      <c r="I204" s="11">
        <f>IF( OR( $F204=5,$F204=6,$F204=11,$F204=12 ), 0, IF( OR( $F204=3,$F204=4,$F204=7,$F204=8 ), -1, 1 ) ) * $H$7 * IF( OR( $F204=3,$F204=4,$F204=9,$F204=10 ), D204, C204 ) * $I$3</f>
        <v>-1.2228792755580108E-16</v>
      </c>
      <c r="J204" s="11">
        <f>IF( OR( $F204=3,$F204=4,$F204=9,$F204=10 ), 0, IF( OR( $F204=7,$F204=8,$F204=11,$F204=12 ), -1, 1 ) ) * $H$7 * IF( OR( $F204=5,$F204=6,$F204=11,$F204=12 ), D204, E204 ) * $I$3</f>
        <v>0.86442138024304926</v>
      </c>
      <c r="K204" s="11">
        <f>$I$3 + IF( OR( $F204=3,$F204=4,$F204=7,$F204=8,$F204=11,$F204=12 ), -1, 1 ) * $H$7 * IF( OR( $F204=3, $F204=4, $F204=9, $F204=10 ), C204, IF( OR( $F204=5, $F204=6, $F204=11, $F204=12 ), E204, D204 ) ) * $I$3</f>
        <v>0.13557861975695107</v>
      </c>
      <c r="L204" s="14">
        <f t="shared" si="32"/>
        <v>1.0000000000000002</v>
      </c>
      <c r="N204" s="48">
        <f t="shared" si="24"/>
        <v>0</v>
      </c>
      <c r="O204" s="49">
        <f t="shared" si="25"/>
        <v>0</v>
      </c>
      <c r="P204" s="48">
        <f t="shared" si="26"/>
        <v>1</v>
      </c>
      <c r="Q204" s="49">
        <f t="shared" si="27"/>
        <v>0</v>
      </c>
      <c r="R204" s="48">
        <f t="shared" si="28"/>
        <v>0</v>
      </c>
      <c r="S204" s="49">
        <f t="shared" si="29"/>
        <v>1</v>
      </c>
      <c r="T204" s="54">
        <f t="shared" si="30"/>
        <v>0</v>
      </c>
      <c r="U204" s="55">
        <f t="shared" si="31"/>
        <v>0</v>
      </c>
    </row>
    <row r="205" spans="1:21" x14ac:dyDescent="0.25">
      <c r="B205" s="7">
        <v>193</v>
      </c>
      <c r="C205" s="4">
        <f>$D$6*($D$7*SIN($B205*2*PI()/$D$2)+$D$5)</f>
        <v>-5.3219660371198643</v>
      </c>
      <c r="D205" s="59">
        <f>$D$6*($D$7*SIN( ($B205*2*PI()/$D$2) - (2*PI()/3) )+$D$5)</f>
        <v>284.31459564961574</v>
      </c>
      <c r="E205" s="59">
        <f>$D$6*($D$7*SIN( ($B205*2*PI()/$D$2) + (2*PI()/3) )+$D$5)</f>
        <v>-278.99262961249588</v>
      </c>
      <c r="F205" s="19">
        <f t="shared" si="33"/>
        <v>7</v>
      </c>
      <c r="H205" s="11">
        <f>IF( OR( $F205=7,$F205=8,$F205=1,$F205=2 ), 0,   IF( OR( $F205=3,$F205=4,$F205=11,$F205=12 ), -1, 1) ) * $H$7 * IF( OR( $F205=5,$F205=6,$F205=11,$F205=12 ), $C205, $E205 ) * $I$3</f>
        <v>0</v>
      </c>
      <c r="I205" s="11">
        <f>IF( OR( $F205=5,$F205=6,$F205=11,$F205=12 ), 0, IF( OR( $F205=3,$F205=4,$F205=7,$F205=8 ), -1, 1 ) ) * $H$7 * IF( OR( $F205=3,$F205=4,$F205=9,$F205=10 ), D205, C205 ) * $I$3</f>
        <v>1.6331426969611679E-2</v>
      </c>
      <c r="J205" s="11">
        <f>IF( OR( $F205=3,$F205=4,$F205=9,$F205=10 ), 0, IF( OR( $F205=7,$F205=8,$F205=11,$F205=12 ), -1, 1 ) ) * $H$7 * IF( OR( $F205=5,$F205=6,$F205=11,$F205=12 ), D205, E205 ) * $I$3</f>
        <v>0.85613995350526439</v>
      </c>
      <c r="K205" s="11">
        <f>$I$3 + IF( OR( $F205=3,$F205=4,$F205=7,$F205=8,$F205=11,$F205=12 ), -1, 1 ) * $H$7 * IF( OR( $F205=3, $F205=4, $F205=9, $F205=10 ), C205, IF( OR( $F205=5, $F205=6, $F205=11, $F205=12 ), E205, D205 ) ) * $I$3</f>
        <v>0.12752861952512395</v>
      </c>
      <c r="L205" s="12">
        <f t="shared" si="32"/>
        <v>1</v>
      </c>
      <c r="N205" s="48">
        <f t="shared" ref="N205:N268" si="34">IF( AND( $C205&gt;0, OR( $H205&gt;0, $I205&gt;0 ) ), IF( AND( $H205&gt;0, $I205&gt;0 ), 2, 1 ), 0 )</f>
        <v>0</v>
      </c>
      <c r="O205" s="49">
        <f t="shared" ref="O205:O268" si="35">IF( AND( $C205&lt;0, OR( $H205&gt;0, $I205&gt;0 ) ), IF( AND( $H205&gt;0, $I205&gt;0 ), 2, 1 ), 0 )</f>
        <v>1</v>
      </c>
      <c r="P205" s="48">
        <f t="shared" ref="P205:P268" si="36">IF( AND( $D205&gt;0, OR( $I205&gt;0, $J205&gt;0 ) ), IF( AND( $I205&gt;0, $J205&gt;0 ), 2, 1 ), 0 )</f>
        <v>2</v>
      </c>
      <c r="Q205" s="49">
        <f t="shared" ref="Q205:Q268" si="37">IF( AND( $D205&lt;0, OR( $I205&gt;0, $J205&gt;0 ) ), IF( AND( $I205&gt;0, $J205&gt;0 ), 2, 1 ), 0 )</f>
        <v>0</v>
      </c>
      <c r="R205" s="48">
        <f t="shared" ref="R205:R268" si="38">IF( AND( $E205&gt;0, OR( $H205&gt;0, $J205&gt;0 ) ), IF( AND( $H205&gt;0, $J205&gt;0 ), 2, 1 ), 0 )</f>
        <v>0</v>
      </c>
      <c r="S205" s="49">
        <f t="shared" ref="S205:S268" si="39">IF( AND( $E205&lt;0, OR( $H205&gt;0, $J205&gt;0 ) ), IF( AND( $H205&gt;0, $J205&gt;0 ), 2, 1 ), 0 )</f>
        <v>1</v>
      </c>
      <c r="T205" s="54" t="str">
        <f t="shared" ref="T205:T268" si="40">IF( OR( N205 &gt; 1,O205 &gt; 1 ), $N$10, IF( OR( P205 &gt; 1,Q205 &gt; 1 ), $P$10, IF( OR( R205 &gt; 1,S205 &gt; 1 ),$R$10, 0 ) ) )</f>
        <v>S</v>
      </c>
      <c r="U205" s="55" t="str">
        <f t="shared" ref="U205:U268" si="41">IF( OR( N205&gt;1, P205&gt;1, R205&gt;1), $N$11, IF( OR( O205&gt;1, Q205&gt;1, S205&gt;1), $O$11, 0 ) )</f>
        <v>H</v>
      </c>
    </row>
    <row r="206" spans="1:21" x14ac:dyDescent="0.25">
      <c r="B206" s="7">
        <v>194</v>
      </c>
      <c r="C206" s="4">
        <f>$D$6*($D$7*SIN($B206*2*PI()/$D$2)+$D$5)</f>
        <v>-10.642507255241684</v>
      </c>
      <c r="D206" s="59">
        <f>$D$6*($D$7*SIN( ($B206*2*PI()/$D$2) - (2*PI()/3) )+$D$5)</f>
        <v>286.86175298693439</v>
      </c>
      <c r="E206" s="59">
        <f>$D$6*($D$7*SIN( ($B206*2*PI()/$D$2) + (2*PI()/3) )+$D$5)</f>
        <v>-276.21924573169269</v>
      </c>
      <c r="F206" s="19">
        <f t="shared" si="33"/>
        <v>7</v>
      </c>
      <c r="H206" s="11">
        <f>IF( OR( $F206=7,$F206=8,$F206=1,$F206=2 ), 0,   IF( OR( $F206=3,$F206=4,$F206=11,$F206=12 ), -1, 1) ) * $H$7 * IF( OR( $F206=5,$F206=6,$F206=11,$F206=12 ), $C206, $E206 ) * $I$3</f>
        <v>0</v>
      </c>
      <c r="I206" s="11">
        <f>IF( OR( $F206=5,$F206=6,$F206=11,$F206=12 ), 0, IF( OR( $F206=3,$F206=4,$F206=7,$F206=8 ), -1, 1 ) ) * $H$7 * IF( OR( $F206=3,$F206=4,$F206=9,$F206=10 ), D206, C206 ) * $I$3</f>
        <v>3.2658481621315051E-2</v>
      </c>
      <c r="J206" s="11">
        <f>IF( OR( $F206=3,$F206=4,$F206=9,$F206=10 ), 0, IF( OR( $F206=7,$F206=8,$F206=11,$F206=12 ), -1, 1 ) ) * $H$7 * IF( OR( $F206=5,$F206=6,$F206=11,$F206=12 ), D206, E206 ) * $I$3</f>
        <v>0.84762931739971215</v>
      </c>
      <c r="K206" s="11">
        <f>$I$3 + IF( OR( $F206=3,$F206=4,$F206=7,$F206=8,$F206=11,$F206=12 ), -1, 1 ) * $H$7 * IF( OR( $F206=3, $F206=4, $F206=9, $F206=10 ), C206, IF( OR( $F206=5, $F206=6, $F206=11, $F206=12 ), E206, D206 ) ) * $I$3</f>
        <v>0.11971220097897273</v>
      </c>
      <c r="L206" s="12">
        <f t="shared" si="32"/>
        <v>0.99999999999999989</v>
      </c>
      <c r="N206" s="48">
        <f t="shared" si="34"/>
        <v>0</v>
      </c>
      <c r="O206" s="49">
        <f t="shared" si="35"/>
        <v>1</v>
      </c>
      <c r="P206" s="48">
        <f t="shared" si="36"/>
        <v>2</v>
      </c>
      <c r="Q206" s="49">
        <f t="shared" si="37"/>
        <v>0</v>
      </c>
      <c r="R206" s="48">
        <f t="shared" si="38"/>
        <v>0</v>
      </c>
      <c r="S206" s="49">
        <f t="shared" si="39"/>
        <v>1</v>
      </c>
      <c r="T206" s="54" t="str">
        <f t="shared" si="40"/>
        <v>S</v>
      </c>
      <c r="U206" s="55" t="str">
        <f t="shared" si="41"/>
        <v>H</v>
      </c>
    </row>
    <row r="207" spans="1:21" x14ac:dyDescent="0.25">
      <c r="B207" s="7">
        <v>195</v>
      </c>
      <c r="C207" s="4">
        <f>$D$6*($D$7*SIN($B207*2*PI()/$D$2)+$D$5)</f>
        <v>-15.960199216826265</v>
      </c>
      <c r="D207" s="59">
        <f>$D$6*($D$7*SIN( ($B207*2*PI()/$D$2) - (2*PI()/3) )+$D$5)</f>
        <v>289.33211049640988</v>
      </c>
      <c r="E207" s="59">
        <f>$D$6*($D$7*SIN( ($B207*2*PI()/$D$2) + (2*PI()/3) )+$D$5)</f>
        <v>-273.37191127958368</v>
      </c>
      <c r="F207" s="19">
        <f t="shared" si="33"/>
        <v>7</v>
      </c>
      <c r="H207" s="11">
        <f>IF( OR( $F207=7,$F207=8,$F207=1,$F207=2 ), 0,   IF( OR( $F207=3,$F207=4,$F207=11,$F207=12 ), -1, 1) ) * $H$7 * IF( OR( $F207=5,$F207=6,$F207=11,$F207=12 ), $C207, $E207 ) * $I$3</f>
        <v>0</v>
      </c>
      <c r="I207" s="11">
        <f>IF( OR( $F207=5,$F207=6,$F207=11,$F207=12 ), 0, IF( OR( $F207=3,$F207=4,$F207=7,$F207=8 ), -1, 1 ) ) * $H$7 * IF( OR( $F207=3,$F207=4,$F207=9,$F207=10 ), D207, C207 ) * $I$3</f>
        <v>4.8976792807778127E-2</v>
      </c>
      <c r="J207" s="11">
        <f>IF( OR( $F207=3,$F207=4,$F207=9,$F207=10 ), 0, IF( OR( $F207=7,$F207=8,$F207=11,$F207=12 ), -1, 1 ) ) * $H$7 * IF( OR( $F207=5,$F207=6,$F207=11,$F207=12 ), D207, E207 ) * $I$3</f>
        <v>0.83889175042947217</v>
      </c>
      <c r="K207" s="11">
        <f>$I$3 + IF( OR( $F207=3,$F207=4,$F207=7,$F207=8,$F207=11,$F207=12 ), -1, 1 ) * $H$7 * IF( OR( $F207=3, $F207=4, $F207=9, $F207=10 ), C207, IF( OR( $F207=5, $F207=6, $F207=11, $F207=12 ), E207, D207 ) ) * $I$3</f>
        <v>0.11213145676274994</v>
      </c>
      <c r="L207" s="12">
        <f t="shared" si="32"/>
        <v>1.0000000000000002</v>
      </c>
      <c r="N207" s="48">
        <f t="shared" si="34"/>
        <v>0</v>
      </c>
      <c r="O207" s="49">
        <f t="shared" si="35"/>
        <v>1</v>
      </c>
      <c r="P207" s="48">
        <f t="shared" si="36"/>
        <v>2</v>
      </c>
      <c r="Q207" s="49">
        <f t="shared" si="37"/>
        <v>0</v>
      </c>
      <c r="R207" s="48">
        <f t="shared" si="38"/>
        <v>0</v>
      </c>
      <c r="S207" s="49">
        <f t="shared" si="39"/>
        <v>1</v>
      </c>
      <c r="T207" s="54" t="str">
        <f t="shared" si="40"/>
        <v>S</v>
      </c>
      <c r="U207" s="55" t="str">
        <f t="shared" si="41"/>
        <v>H</v>
      </c>
    </row>
    <row r="208" spans="1:21" x14ac:dyDescent="0.25">
      <c r="B208" s="7">
        <v>196</v>
      </c>
      <c r="C208" s="4">
        <f>$D$6*($D$7*SIN($B208*2*PI()/$D$2)+$D$5)</f>
        <v>-21.273618247148896</v>
      </c>
      <c r="D208" s="59">
        <f>$D$6*($D$7*SIN( ($B208*2*PI()/$D$2) - (2*PI()/3) )+$D$5)</f>
        <v>291.7250068036015</v>
      </c>
      <c r="E208" s="59">
        <f>$D$6*($D$7*SIN( ($B208*2*PI()/$D$2) + (2*PI()/3) )+$D$5)</f>
        <v>-270.45138855645257</v>
      </c>
      <c r="F208" s="19">
        <f t="shared" si="33"/>
        <v>7</v>
      </c>
      <c r="H208" s="11">
        <f>IF( OR( $F208=7,$F208=8,$F208=1,$F208=2 ), 0,   IF( OR( $F208=3,$F208=4,$F208=11,$F208=12 ), -1, 1) ) * $H$7 * IF( OR( $F208=5,$F208=6,$F208=11,$F208=12 ), $C208, $E208 ) * $I$3</f>
        <v>0</v>
      </c>
      <c r="I208" s="11">
        <f>IF( OR( $F208=5,$F208=6,$F208=11,$F208=12 ), 0, IF( OR( $F208=3,$F208=4,$F208=7,$F208=8 ), -1, 1 ) ) * $H$7 * IF( OR( $F208=3,$F208=4,$F208=9,$F208=10 ), D208, C208 ) * $I$3</f>
        <v>6.528199172250479E-2</v>
      </c>
      <c r="J208" s="11">
        <f>IF( OR( $F208=3,$F208=4,$F208=9,$F208=10 ), 0, IF( OR( $F208=7,$F208=8,$F208=11,$F208=12 ), -1, 1 ) ) * $H$7 * IF( OR( $F208=5,$F208=6,$F208=11,$F208=12 ), D208, E208 ) * $I$3</f>
        <v>0.82992959185250392</v>
      </c>
      <c r="K208" s="11">
        <f>$I$3 + IF( OR( $F208=3,$F208=4,$F208=7,$F208=8,$F208=11,$F208=12 ), -1, 1 ) * $H$7 * IF( OR( $F208=3, $F208=4, $F208=9, $F208=10 ), C208, IF( OR( $F208=5, $F208=6, $F208=11, $F208=12 ), E208, D208 ) ) * $I$3</f>
        <v>0.10478841642499115</v>
      </c>
      <c r="L208" s="12">
        <f t="shared" si="32"/>
        <v>0.99999999999999989</v>
      </c>
      <c r="N208" s="48">
        <f t="shared" si="34"/>
        <v>0</v>
      </c>
      <c r="O208" s="49">
        <f t="shared" si="35"/>
        <v>1</v>
      </c>
      <c r="P208" s="48">
        <f t="shared" si="36"/>
        <v>2</v>
      </c>
      <c r="Q208" s="49">
        <f t="shared" si="37"/>
        <v>0</v>
      </c>
      <c r="R208" s="48">
        <f t="shared" si="38"/>
        <v>0</v>
      </c>
      <c r="S208" s="49">
        <f t="shared" si="39"/>
        <v>1</v>
      </c>
      <c r="T208" s="54" t="str">
        <f t="shared" si="40"/>
        <v>S</v>
      </c>
      <c r="U208" s="55" t="str">
        <f t="shared" si="41"/>
        <v>H</v>
      </c>
    </row>
    <row r="209" spans="2:21" x14ac:dyDescent="0.25">
      <c r="B209" s="7">
        <v>197</v>
      </c>
      <c r="C209" s="4">
        <f>$D$6*($D$7*SIN($B209*2*PI()/$D$2)+$D$5)</f>
        <v>-26.581341815451893</v>
      </c>
      <c r="D209" s="59">
        <f>$D$6*($D$7*SIN( ($B209*2*PI()/$D$2) - (2*PI()/3) )+$D$5)</f>
        <v>294.03980127230534</v>
      </c>
      <c r="E209" s="59">
        <f>$D$6*($D$7*SIN( ($B209*2*PI()/$D$2) + (2*PI()/3) )+$D$5)</f>
        <v>-267.45845945685346</v>
      </c>
      <c r="F209" s="19">
        <f t="shared" si="33"/>
        <v>7</v>
      </c>
      <c r="H209" s="11">
        <f>IF( OR( $F209=7,$F209=8,$F209=1,$F209=2 ), 0,   IF( OR( $F209=3,$F209=4,$F209=11,$F209=12 ), -1, 1) ) * $H$7 * IF( OR( $F209=5,$F209=6,$F209=11,$F209=12 ), $C209, $E209 ) * $I$3</f>
        <v>0</v>
      </c>
      <c r="I209" s="11">
        <f>IF( OR( $F209=5,$F209=6,$F209=11,$F209=12 ), 0, IF( OR( $F209=3,$F209=4,$F209=7,$F209=8 ), -1, 1 ) ) * $H$7 * IF( OR( $F209=3,$F209=4,$F209=9,$F209=10 ), D209, C209 ) * $I$3</f>
        <v>8.1569713069471139E-2</v>
      </c>
      <c r="J209" s="11">
        <f>IF( OR( $F209=3,$F209=4,$F209=9,$F209=10 ), 0, IF( OR( $F209=7,$F209=8,$F209=11,$F209=12 ), -1, 1 ) ) * $H$7 * IF( OR( $F209=5,$F209=6,$F209=11,$F209=12 ), D209, E209 ) * $I$3</f>
        <v>0.8207452410553725</v>
      </c>
      <c r="K209" s="11">
        <f>$I$3 + IF( OR( $F209=3,$F209=4,$F209=7,$F209=8,$F209=11,$F209=12 ), -1, 1 ) * $H$7 * IF( OR( $F209=3, $F209=4, $F209=9, $F209=10 ), C209, IF( OR( $F209=5, $F209=6, $F209=11, $F209=12 ), E209, D209 ) ) * $I$3</f>
        <v>9.7685045875156473E-2</v>
      </c>
      <c r="L209" s="12">
        <f t="shared" si="32"/>
        <v>1</v>
      </c>
      <c r="N209" s="48">
        <f t="shared" si="34"/>
        <v>0</v>
      </c>
      <c r="O209" s="49">
        <f t="shared" si="35"/>
        <v>1</v>
      </c>
      <c r="P209" s="48">
        <f t="shared" si="36"/>
        <v>2</v>
      </c>
      <c r="Q209" s="49">
        <f t="shared" si="37"/>
        <v>0</v>
      </c>
      <c r="R209" s="48">
        <f t="shared" si="38"/>
        <v>0</v>
      </c>
      <c r="S209" s="49">
        <f t="shared" si="39"/>
        <v>1</v>
      </c>
      <c r="T209" s="54" t="str">
        <f t="shared" si="40"/>
        <v>S</v>
      </c>
      <c r="U209" s="55" t="str">
        <f t="shared" si="41"/>
        <v>H</v>
      </c>
    </row>
    <row r="210" spans="2:21" x14ac:dyDescent="0.25">
      <c r="B210" s="7">
        <v>198</v>
      </c>
      <c r="C210" s="4">
        <f>$D$6*($D$7*SIN($B210*2*PI()/$D$2)+$D$5)</f>
        <v>-31.881948915791032</v>
      </c>
      <c r="D210" s="59">
        <f>$D$6*($D$7*SIN( ($B210*2*PI()/$D$2) - (2*PI()/3) )+$D$5)</f>
        <v>296.27587417606867</v>
      </c>
      <c r="E210" s="59">
        <f>$D$6*($D$7*SIN( ($B210*2*PI()/$D$2) + (2*PI()/3) )+$D$5)</f>
        <v>-264.39392526027763</v>
      </c>
      <c r="F210" s="19">
        <f t="shared" si="33"/>
        <v>7</v>
      </c>
      <c r="H210" s="11">
        <f>IF( OR( $F210=7,$F210=8,$F210=1,$F210=2 ), 0,   IF( OR( $F210=3,$F210=4,$F210=11,$F210=12 ), -1, 1) ) * $H$7 * IF( OR( $F210=5,$F210=6,$F210=11,$F210=12 ), $C210, $E210 ) * $I$3</f>
        <v>0</v>
      </c>
      <c r="I210" s="11">
        <f>IF( OR( $F210=5,$F210=6,$F210=11,$F210=12 ), 0, IF( OR( $F210=3,$F210=4,$F210=7,$F210=8 ), -1, 1 ) ) * $H$7 * IF( OR( $F210=3,$F210=4,$F210=9,$F210=10 ), D210, C210 ) * $I$3</f>
        <v>9.7835596231822489E-2</v>
      </c>
      <c r="J210" s="11">
        <f>IF( OR( $F210=3,$F210=4,$F210=9,$F210=10 ), 0, IF( OR( $F210=7,$F210=8,$F210=11,$F210=12 ), -1, 1 ) ) * $H$7 * IF( OR( $F210=5,$F210=6,$F210=11,$F210=12 ), D210, E210 ) * $I$3</f>
        <v>0.81134115691087072</v>
      </c>
      <c r="K210" s="11">
        <f>$I$3 + IF( OR( $F210=3,$F210=4,$F210=7,$F210=8,$F210=11,$F210=12 ), -1, 1 ) * $H$7 * IF( OR( $F210=3, $F210=4, $F210=9, $F210=10 ), C210, IF( OR( $F210=5, $F210=6, $F210=11, $F210=12 ), E210, D210 ) ) * $I$3</f>
        <v>9.0823246857306805E-2</v>
      </c>
      <c r="L210" s="12">
        <f t="shared" si="32"/>
        <v>1</v>
      </c>
      <c r="N210" s="48">
        <f t="shared" si="34"/>
        <v>0</v>
      </c>
      <c r="O210" s="49">
        <f t="shared" si="35"/>
        <v>1</v>
      </c>
      <c r="P210" s="48">
        <f t="shared" si="36"/>
        <v>2</v>
      </c>
      <c r="Q210" s="49">
        <f t="shared" si="37"/>
        <v>0</v>
      </c>
      <c r="R210" s="48">
        <f t="shared" si="38"/>
        <v>0</v>
      </c>
      <c r="S210" s="49">
        <f t="shared" si="39"/>
        <v>1</v>
      </c>
      <c r="T210" s="54" t="str">
        <f t="shared" si="40"/>
        <v>S</v>
      </c>
      <c r="U210" s="55" t="str">
        <f t="shared" si="41"/>
        <v>H</v>
      </c>
    </row>
    <row r="211" spans="2:21" x14ac:dyDescent="0.25">
      <c r="B211" s="7">
        <v>199</v>
      </c>
      <c r="C211" s="4">
        <f>$D$6*($D$7*SIN($B211*2*PI()/$D$2)+$D$5)</f>
        <v>-37.174020447471804</v>
      </c>
      <c r="D211" s="59">
        <f>$D$6*($D$7*SIN( ($B211*2*PI()/$D$2) - (2*PI()/3) )+$D$5)</f>
        <v>298.43262686410469</v>
      </c>
      <c r="E211" s="59">
        <f>$D$6*($D$7*SIN( ($B211*2*PI()/$D$2) + (2*PI()/3) )+$D$5)</f>
        <v>-261.25860641663297</v>
      </c>
      <c r="F211" s="19">
        <f t="shared" si="33"/>
        <v>7</v>
      </c>
      <c r="H211" s="11">
        <f>IF( OR( $F211=7,$F211=8,$F211=1,$F211=2 ), 0,   IF( OR( $F211=3,$F211=4,$F211=11,$F211=12 ), -1, 1) ) * $H$7 * IF( OR( $F211=5,$F211=6,$F211=11,$F211=12 ), $C211, $E211 ) * $I$3</f>
        <v>0</v>
      </c>
      <c r="I211" s="11">
        <f>IF( OR( $F211=5,$F211=6,$F211=11,$F211=12 ), 0, IF( OR( $F211=3,$F211=4,$F211=7,$F211=8 ), -1, 1 ) ) * $H$7 * IF( OR( $F211=3,$F211=4,$F211=9,$F211=10 ), D211, C211 ) * $I$3</f>
        <v>0.11407528643931168</v>
      </c>
      <c r="J211" s="11">
        <f>IF( OR( $F211=3,$F211=4,$F211=9,$F211=10 ), 0, IF( OR( $F211=7,$F211=8,$F211=11,$F211=12 ), -1, 1 ) ) * $H$7 * IF( OR( $F211=5,$F211=6,$F211=11,$F211=12 ), D211, E211 ) * $I$3</f>
        <v>0.80171985711972416</v>
      </c>
      <c r="K211" s="11">
        <f>$I$3 + IF( OR( $F211=3,$F211=4,$F211=7,$F211=8,$F211=11,$F211=12 ), -1, 1 ) * $H$7 * IF( OR( $F211=3, $F211=4, $F211=9, $F211=10 ), C211, IF( OR( $F211=5, $F211=6, $F211=11, $F211=12 ), E211, D211 ) ) * $I$3</f>
        <v>8.4204856440964315E-2</v>
      </c>
      <c r="L211" s="12">
        <f t="shared" si="32"/>
        <v>1</v>
      </c>
      <c r="N211" s="48">
        <f t="shared" si="34"/>
        <v>0</v>
      </c>
      <c r="O211" s="49">
        <f t="shared" si="35"/>
        <v>1</v>
      </c>
      <c r="P211" s="48">
        <f t="shared" si="36"/>
        <v>2</v>
      </c>
      <c r="Q211" s="49">
        <f t="shared" si="37"/>
        <v>0</v>
      </c>
      <c r="R211" s="48">
        <f t="shared" si="38"/>
        <v>0</v>
      </c>
      <c r="S211" s="49">
        <f t="shared" si="39"/>
        <v>1</v>
      </c>
      <c r="T211" s="54" t="str">
        <f t="shared" si="40"/>
        <v>S</v>
      </c>
      <c r="U211" s="55" t="str">
        <f t="shared" si="41"/>
        <v>H</v>
      </c>
    </row>
    <row r="212" spans="2:21" x14ac:dyDescent="0.25">
      <c r="B212" s="7">
        <v>200</v>
      </c>
      <c r="C212" s="4">
        <f>$D$6*($D$7*SIN($B212*2*PI()/$D$2)+$D$5)</f>
        <v>-42.456139594978403</v>
      </c>
      <c r="D212" s="59">
        <f>$D$6*($D$7*SIN( ($B212*2*PI()/$D$2) - (2*PI()/3) )+$D$5)</f>
        <v>300.5094819215667</v>
      </c>
      <c r="E212" s="59">
        <f>$D$6*($D$7*SIN( ($B212*2*PI()/$D$2) + (2*PI()/3) )+$D$5)</f>
        <v>-258.05334232658828</v>
      </c>
      <c r="F212" s="19">
        <f t="shared" si="33"/>
        <v>7</v>
      </c>
      <c r="H212" s="11">
        <f>IF( OR( $F212=7,$F212=8,$F212=1,$F212=2 ), 0,   IF( OR( $F212=3,$F212=4,$F212=11,$F212=12 ), -1, 1) ) * $H$7 * IF( OR( $F212=5,$F212=6,$F212=11,$F212=12 ), $C212, $E212 ) * $I$3</f>
        <v>0</v>
      </c>
      <c r="I212" s="11">
        <f>IF( OR( $F212=5,$F212=6,$F212=11,$F212=12 ), 0, IF( OR( $F212=3,$F212=4,$F212=7,$F212=8 ), -1, 1 ) ) * $H$7 * IF( OR( $F212=3,$F212=4,$F212=9,$F212=10 ), D212, C212 ) * $I$3</f>
        <v>0.13028443593418071</v>
      </c>
      <c r="J212" s="11">
        <f>IF( OR( $F212=3,$F212=4,$F212=9,$F212=10 ), 0, IF( OR( $F212=7,$F212=8,$F212=11,$F212=12 ), -1, 1 ) ) * $H$7 * IF( OR( $F212=5,$F212=6,$F212=11,$F212=12 ), D212, E212 ) * $I$3</f>
        <v>0.79188391753653731</v>
      </c>
      <c r="K212" s="11">
        <f>$I$3 + IF( OR( $F212=3,$F212=4,$F212=7,$F212=8,$F212=11,$F212=12 ), -1, 1 ) * $H$7 * IF( OR( $F212=3, $F212=4, $F212=9, $F212=10 ), C212, IF( OR( $F212=5, $F212=6, $F212=11, $F212=12 ), E212, D212 ) ) * $I$3</f>
        <v>7.7831646529281984E-2</v>
      </c>
      <c r="L212" s="12">
        <f t="shared" si="32"/>
        <v>1</v>
      </c>
      <c r="N212" s="48">
        <f t="shared" si="34"/>
        <v>0</v>
      </c>
      <c r="O212" s="49">
        <f t="shared" si="35"/>
        <v>1</v>
      </c>
      <c r="P212" s="48">
        <f t="shared" si="36"/>
        <v>2</v>
      </c>
      <c r="Q212" s="49">
        <f t="shared" si="37"/>
        <v>0</v>
      </c>
      <c r="R212" s="48">
        <f t="shared" si="38"/>
        <v>0</v>
      </c>
      <c r="S212" s="49">
        <f t="shared" si="39"/>
        <v>1</v>
      </c>
      <c r="T212" s="54" t="str">
        <f t="shared" si="40"/>
        <v>S</v>
      </c>
      <c r="U212" s="55" t="str">
        <f t="shared" si="41"/>
        <v>H</v>
      </c>
    </row>
    <row r="213" spans="2:21" x14ac:dyDescent="0.25">
      <c r="B213" s="7">
        <v>201</v>
      </c>
      <c r="C213" s="4">
        <f>$D$6*($D$7*SIN($B213*2*PI()/$D$2)+$D$5)</f>
        <v>-47.726892207288607</v>
      </c>
      <c r="D213" s="59">
        <f>$D$6*($D$7*SIN( ($B213*2*PI()/$D$2) - (2*PI()/3) )+$D$5)</f>
        <v>302.5058833241356</v>
      </c>
      <c r="E213" s="59">
        <f>$D$6*($D$7*SIN( ($B213*2*PI()/$D$2) + (2*PI()/3) )+$D$5)</f>
        <v>-254.77899111684698</v>
      </c>
      <c r="F213" s="19">
        <f t="shared" si="33"/>
        <v>7</v>
      </c>
      <c r="H213" s="11">
        <f>IF( OR( $F213=7,$F213=8,$F213=1,$F213=2 ), 0,   IF( OR( $F213=3,$F213=4,$F213=11,$F213=12 ), -1, 1) ) * $H$7 * IF( OR( $F213=5,$F213=6,$F213=11,$F213=12 ), $C213, $E213 ) * $I$3</f>
        <v>0</v>
      </c>
      <c r="I213" s="11">
        <f>IF( OR( $F213=5,$F213=6,$F213=11,$F213=12 ), 0, IF( OR( $F213=3,$F213=4,$F213=7,$F213=8 ), -1, 1 ) ) * $H$7 * IF( OR( $F213=3,$F213=4,$F213=9,$F213=10 ), D213, C213 ) * $I$3</f>
        <v>0.14645870513515782</v>
      </c>
      <c r="J213" s="11">
        <f>IF( OR( $F213=3,$F213=4,$F213=9,$F213=10 ), 0, IF( OR( $F213=7,$F213=8,$F213=11,$F213=12 ), -1, 1 ) ) * $H$7 * IF( OR( $F213=5,$F213=6,$F213=11,$F213=12 ), D213, E213 ) * $I$3</f>
        <v>0.78183597148017925</v>
      </c>
      <c r="K213" s="11">
        <f>$I$3 + IF( OR( $F213=3,$F213=4,$F213=7,$F213=8,$F213=11,$F213=12 ), -1, 1 ) * $H$7 * IF( OR( $F213=3, $F213=4, $F213=9, $F213=10 ), C213, IF( OR( $F213=5, $F213=6, $F213=11, $F213=12 ), E213, D213 ) ) * $I$3</f>
        <v>7.1705323384662845E-2</v>
      </c>
      <c r="L213" s="12">
        <f t="shared" si="32"/>
        <v>0.99999999999999989</v>
      </c>
      <c r="N213" s="48">
        <f t="shared" si="34"/>
        <v>0</v>
      </c>
      <c r="O213" s="49">
        <f t="shared" si="35"/>
        <v>1</v>
      </c>
      <c r="P213" s="48">
        <f t="shared" si="36"/>
        <v>2</v>
      </c>
      <c r="Q213" s="49">
        <f t="shared" si="37"/>
        <v>0</v>
      </c>
      <c r="R213" s="48">
        <f t="shared" si="38"/>
        <v>0</v>
      </c>
      <c r="S213" s="49">
        <f t="shared" si="39"/>
        <v>1</v>
      </c>
      <c r="T213" s="54" t="str">
        <f t="shared" si="40"/>
        <v>S</v>
      </c>
      <c r="U213" s="55" t="str">
        <f t="shared" si="41"/>
        <v>H</v>
      </c>
    </row>
    <row r="214" spans="2:21" x14ac:dyDescent="0.25">
      <c r="B214" s="7">
        <v>202</v>
      </c>
      <c r="C214" s="4">
        <f>$D$6*($D$7*SIN($B214*2*PI()/$D$2)+$D$5)</f>
        <v>-52.984867176476982</v>
      </c>
      <c r="D214" s="59">
        <f>$D$6*($D$7*SIN( ($B214*2*PI()/$D$2) - (2*PI()/3) )+$D$5)</f>
        <v>304.42129658688128</v>
      </c>
      <c r="E214" s="59">
        <f>$D$6*($D$7*SIN( ($B214*2*PI()/$D$2) + (2*PI()/3) )+$D$5)</f>
        <v>-251.4364294104044</v>
      </c>
      <c r="F214" s="19">
        <f t="shared" si="33"/>
        <v>7</v>
      </c>
      <c r="H214" s="11">
        <f>IF( OR( $F214=7,$F214=8,$F214=1,$F214=2 ), 0,   IF( OR( $F214=3,$F214=4,$F214=11,$F214=12 ), -1, 1) ) * $H$7 * IF( OR( $F214=5,$F214=6,$F214=11,$F214=12 ), $C214, $E214 ) * $I$3</f>
        <v>0</v>
      </c>
      <c r="I214" s="11">
        <f>IF( OR( $F214=5,$F214=6,$F214=11,$F214=12 ), 0, IF( OR( $F214=3,$F214=4,$F214=7,$F214=8 ), -1, 1 ) ) * $H$7 * IF( OR( $F214=3,$F214=4,$F214=9,$F214=10 ), D214, C214 ) * $I$3</f>
        <v>0.16259376379927085</v>
      </c>
      <c r="J214" s="11">
        <f>IF( OR( $F214=3,$F214=4,$F214=9,$F214=10 ), 0, IF( OR( $F214=7,$F214=8,$F214=11,$F214=12 ), -1, 1 ) ) * $H$7 * IF( OR( $F214=5,$F214=6,$F214=11,$F214=12 ), D214, E214 ) * $I$3</f>
        <v>0.77157870902877701</v>
      </c>
      <c r="K214" s="11">
        <f>$I$3 + IF( OR( $F214=3,$F214=4,$F214=7,$F214=8,$F214=11,$F214=12 ), -1, 1 ) * $H$7 * IF( OR( $F214=3, $F214=4, $F214=9, $F214=10 ), C214, IF( OR( $F214=5, $F214=6, $F214=11, $F214=12 ), E214, D214 ) ) * $I$3</f>
        <v>6.5827527171952394E-2</v>
      </c>
      <c r="L214" s="12">
        <f t="shared" si="32"/>
        <v>1.0000000000000002</v>
      </c>
      <c r="N214" s="48">
        <f t="shared" si="34"/>
        <v>0</v>
      </c>
      <c r="O214" s="49">
        <f t="shared" si="35"/>
        <v>1</v>
      </c>
      <c r="P214" s="48">
        <f t="shared" si="36"/>
        <v>2</v>
      </c>
      <c r="Q214" s="49">
        <f t="shared" si="37"/>
        <v>0</v>
      </c>
      <c r="R214" s="48">
        <f t="shared" si="38"/>
        <v>0</v>
      </c>
      <c r="S214" s="49">
        <f t="shared" si="39"/>
        <v>1</v>
      </c>
      <c r="T214" s="54" t="str">
        <f t="shared" si="40"/>
        <v>S</v>
      </c>
      <c r="U214" s="55" t="str">
        <f t="shared" si="41"/>
        <v>H</v>
      </c>
    </row>
    <row r="215" spans="2:21" x14ac:dyDescent="0.25">
      <c r="B215" s="7">
        <v>203</v>
      </c>
      <c r="C215" s="4">
        <f>$D$6*($D$7*SIN($B215*2*PI()/$D$2)+$D$5)</f>
        <v>-58.228656815501687</v>
      </c>
      <c r="D215" s="59">
        <f>$D$6*($D$7*SIN( ($B215*2*PI()/$D$2) - (2*PI()/3) )+$D$5)</f>
        <v>306.25520890735686</v>
      </c>
      <c r="E215" s="59">
        <f>$D$6*($D$7*SIN( ($B215*2*PI()/$D$2) + (2*PI()/3) )+$D$5)</f>
        <v>-248.02655209185522</v>
      </c>
      <c r="F215" s="19">
        <f t="shared" si="33"/>
        <v>7</v>
      </c>
      <c r="H215" s="11">
        <f>IF( OR( $F215=7,$F215=8,$F215=1,$F215=2 ), 0,   IF( OR( $F215=3,$F215=4,$F215=11,$F215=12 ), -1, 1) ) * $H$7 * IF( OR( $F215=5,$F215=6,$F215=11,$F215=12 ), $C215, $E215 ) * $I$3</f>
        <v>0</v>
      </c>
      <c r="I215" s="11">
        <f>IF( OR( $F215=5,$F215=6,$F215=11,$F215=12 ), 0, IF( OR( $F215=3,$F215=4,$F215=7,$F215=8 ), -1, 1 ) ) * $H$7 * IF( OR( $F215=3,$F215=4,$F215=9,$F215=10 ), D215, C215 ) * $I$3</f>
        <v>0.17868529218115511</v>
      </c>
      <c r="J215" s="11">
        <f>IF( OR( $F215=3,$F215=4,$F215=9,$F215=10 ), 0, IF( OR( $F215=7,$F215=8,$F215=11,$F215=12 ), -1, 1 ) ) * $H$7 * IF( OR( $F215=5,$F215=6,$F215=11,$F215=12 ), D215, E215 ) * $I$3</f>
        <v>0.7611148762995178</v>
      </c>
      <c r="K215" s="11">
        <f>$I$3 + IF( OR( $F215=3,$F215=4,$F215=7,$F215=8,$F215=11,$F215=12 ), -1, 1 ) * $H$7 * IF( OR( $F215=3, $F215=4, $F215=9, $F215=10 ), C215, IF( OR( $F215=5, $F215=6, $F215=11, $F215=12 ), E215, D215 ) ) * $I$3</f>
        <v>6.0199831519327285E-2</v>
      </c>
      <c r="L215" s="12">
        <f t="shared" si="32"/>
        <v>1.0000000000000002</v>
      </c>
      <c r="N215" s="48">
        <f t="shared" si="34"/>
        <v>0</v>
      </c>
      <c r="O215" s="49">
        <f t="shared" si="35"/>
        <v>1</v>
      </c>
      <c r="P215" s="48">
        <f t="shared" si="36"/>
        <v>2</v>
      </c>
      <c r="Q215" s="49">
        <f t="shared" si="37"/>
        <v>0</v>
      </c>
      <c r="R215" s="48">
        <f t="shared" si="38"/>
        <v>0</v>
      </c>
      <c r="S215" s="49">
        <f t="shared" si="39"/>
        <v>1</v>
      </c>
      <c r="T215" s="54" t="str">
        <f t="shared" si="40"/>
        <v>S</v>
      </c>
      <c r="U215" s="55" t="str">
        <f t="shared" si="41"/>
        <v>H</v>
      </c>
    </row>
    <row r="216" spans="2:21" x14ac:dyDescent="0.25">
      <c r="B216" s="7">
        <v>204</v>
      </c>
      <c r="C216" s="4">
        <f>$D$6*($D$7*SIN($B216*2*PI()/$D$2)+$D$5)</f>
        <v>-63.456857235076782</v>
      </c>
      <c r="D216" s="59">
        <f>$D$6*($D$7*SIN( ($B216*2*PI()/$D$2) - (2*PI()/3) )+$D$5)</f>
        <v>308.00712930288859</v>
      </c>
      <c r="E216" s="59">
        <f>$D$6*($D$7*SIN( ($B216*2*PI()/$D$2) + (2*PI()/3) )+$D$5)</f>
        <v>-244.55027206781187</v>
      </c>
      <c r="F216" s="19">
        <f t="shared" si="33"/>
        <v>7</v>
      </c>
      <c r="H216" s="11">
        <f>IF( OR( $F216=7,$F216=8,$F216=1,$F216=2 ), 0,   IF( OR( $F216=3,$F216=4,$F216=11,$F216=12 ), -1, 1) ) * $H$7 * IF( OR( $F216=5,$F216=6,$F216=11,$F216=12 ), $C216, $E216 ) * $I$3</f>
        <v>0</v>
      </c>
      <c r="I216" s="11">
        <f>IF( OR( $F216=5,$F216=6,$F216=11,$F216=12 ), 0, IF( OR( $F216=3,$F216=4,$F216=7,$F216=8 ), -1, 1 ) ) * $H$7 * IF( OR( $F216=3,$F216=4,$F216=9,$F216=10 ), D216, C216 ) * $I$3</f>
        <v>0.19472898218955506</v>
      </c>
      <c r="J216" s="11">
        <f>IF( OR( $F216=3,$F216=4,$F216=9,$F216=10 ), 0, IF( OR( $F216=7,$F216=8,$F216=11,$F216=12 ), -1, 1 ) ) * $H$7 * IF( OR( $F216=5,$F216=6,$F216=11,$F216=12 ), D216, E216 ) * $I$3</f>
        <v>0.75044727471344896</v>
      </c>
      <c r="K216" s="11">
        <f>$I$3 + IF( OR( $F216=3,$F216=4,$F216=7,$F216=8,$F216=11,$F216=12 ), -1, 1 ) * $H$7 * IF( OR( $F216=3, $F216=4, $F216=9, $F216=10 ), C216, IF( OR( $F216=5, $F216=6, $F216=11, $F216=12 ), E216, D216 ) ) * $I$3</f>
        <v>5.4823743096996114E-2</v>
      </c>
      <c r="L216" s="12">
        <f t="shared" si="32"/>
        <v>1</v>
      </c>
      <c r="N216" s="48">
        <f t="shared" si="34"/>
        <v>0</v>
      </c>
      <c r="O216" s="49">
        <f t="shared" si="35"/>
        <v>1</v>
      </c>
      <c r="P216" s="48">
        <f t="shared" si="36"/>
        <v>2</v>
      </c>
      <c r="Q216" s="49">
        <f t="shared" si="37"/>
        <v>0</v>
      </c>
      <c r="R216" s="48">
        <f t="shared" si="38"/>
        <v>0</v>
      </c>
      <c r="S216" s="49">
        <f t="shared" si="39"/>
        <v>1</v>
      </c>
      <c r="T216" s="54" t="str">
        <f t="shared" si="40"/>
        <v>S</v>
      </c>
      <c r="U216" s="55" t="str">
        <f t="shared" si="41"/>
        <v>H</v>
      </c>
    </row>
    <row r="217" spans="2:21" x14ac:dyDescent="0.25">
      <c r="B217" s="7">
        <v>205</v>
      </c>
      <c r="C217" s="4">
        <f>$D$6*($D$7*SIN($B217*2*PI()/$D$2)+$D$5)</f>
        <v>-68.668068719527767</v>
      </c>
      <c r="D217" s="59">
        <f>$D$6*($D$7*SIN( ($B217*2*PI()/$D$2) - (2*PI()/3) )+$D$5)</f>
        <v>309.67658874202368</v>
      </c>
      <c r="E217" s="59">
        <f>$D$6*($D$7*SIN( ($B217*2*PI()/$D$2) + (2*PI()/3) )+$D$5)</f>
        <v>-241.00852002249601</v>
      </c>
      <c r="F217" s="19">
        <f t="shared" si="33"/>
        <v>7</v>
      </c>
      <c r="H217" s="11">
        <f>IF( OR( $F217=7,$F217=8,$F217=1,$F217=2 ), 0,   IF( OR( $F217=3,$F217=4,$F217=11,$F217=12 ), -1, 1) ) * $H$7 * IF( OR( $F217=5,$F217=6,$F217=11,$F217=12 ), $C217, $E217 ) * $I$3</f>
        <v>0</v>
      </c>
      <c r="I217" s="11">
        <f>IF( OR( $F217=5,$F217=6,$F217=11,$F217=12 ), 0, IF( OR( $F217=3,$F217=4,$F217=7,$F217=8 ), -1, 1 ) ) * $H$7 * IF( OR( $F217=3,$F217=4,$F217=9,$F217=10 ), D217, C217 ) * $I$3</f>
        <v>0.21072053854070583</v>
      </c>
      <c r="J217" s="11">
        <f>IF( OR( $F217=3,$F217=4,$F217=9,$F217=10 ), 0, IF( OR( $F217=7,$F217=8,$F217=11,$F217=12 ), -1, 1 ) ) * $H$7 * IF( OR( $F217=5,$F217=6,$F217=11,$F217=12 ), D217, E217 ) * $I$3</f>
        <v>0.73957876024546654</v>
      </c>
      <c r="K217" s="11">
        <f>$I$3 + IF( OR( $F217=3,$F217=4,$F217=7,$F217=8,$F217=11,$F217=12 ), -1, 1 ) * $H$7 * IF( OR( $F217=3, $F217=4, $F217=9, $F217=10 ), C217, IF( OR( $F217=5, $F217=6, $F217=11, $F217=12 ), E217, D217 ) ) * $I$3</f>
        <v>4.9700701213827969E-2</v>
      </c>
      <c r="L217" s="12">
        <f t="shared" si="32"/>
        <v>1.0000000000000004</v>
      </c>
      <c r="N217" s="48">
        <f t="shared" si="34"/>
        <v>0</v>
      </c>
      <c r="O217" s="49">
        <f t="shared" si="35"/>
        <v>1</v>
      </c>
      <c r="P217" s="48">
        <f t="shared" si="36"/>
        <v>2</v>
      </c>
      <c r="Q217" s="49">
        <f t="shared" si="37"/>
        <v>0</v>
      </c>
      <c r="R217" s="48">
        <f t="shared" si="38"/>
        <v>0</v>
      </c>
      <c r="S217" s="49">
        <f t="shared" si="39"/>
        <v>1</v>
      </c>
      <c r="T217" s="54" t="str">
        <f t="shared" si="40"/>
        <v>S</v>
      </c>
      <c r="U217" s="55" t="str">
        <f t="shared" si="41"/>
        <v>H</v>
      </c>
    </row>
    <row r="218" spans="2:21" x14ac:dyDescent="0.25">
      <c r="B218" s="7">
        <v>206</v>
      </c>
      <c r="C218" s="4">
        <f>$D$6*($D$7*SIN($B218*2*PI()/$D$2)+$D$5)</f>
        <v>-73.860896101528454</v>
      </c>
      <c r="D218" s="59">
        <f>$D$6*($D$7*SIN( ($B218*2*PI()/$D$2) - (2*PI()/3) )+$D$5)</f>
        <v>311.26314027010113</v>
      </c>
      <c r="E218" s="59">
        <f>$D$6*($D$7*SIN( ($B218*2*PI()/$D$2) + (2*PI()/3) )+$D$5)</f>
        <v>-237.40224416857271</v>
      </c>
      <c r="F218" s="19">
        <f t="shared" si="33"/>
        <v>7</v>
      </c>
      <c r="H218" s="11">
        <f>IF( OR( $F218=7,$F218=8,$F218=1,$F218=2 ), 0,   IF( OR( $F218=3,$F218=4,$F218=11,$F218=12 ), -1, 1) ) * $H$7 * IF( OR( $F218=5,$F218=6,$F218=11,$F218=12 ), $C218, $E218 ) * $I$3</f>
        <v>0</v>
      </c>
      <c r="I218" s="11">
        <f>IF( OR( $F218=5,$F218=6,$F218=11,$F218=12 ), 0, IF( OR( $F218=3,$F218=4,$F218=7,$F218=8 ), -1, 1 ) ) * $H$7 * IF( OR( $F218=3,$F218=4,$F218=9,$F218=10 ), D218, C218 ) * $I$3</f>
        <v>0.22665567990828198</v>
      </c>
      <c r="J218" s="11">
        <f>IF( OR( $F218=3,$F218=4,$F218=9,$F218=10 ), 0, IF( OR( $F218=7,$F218=8,$F218=11,$F218=12 ), -1, 1 ) ) * $H$7 * IF( OR( $F218=5,$F218=6,$F218=11,$F218=12 ), D218, E218 ) * $I$3</f>
        <v>0.72851224265970316</v>
      </c>
      <c r="K218" s="11">
        <f>$I$3 + IF( OR( $F218=3,$F218=4,$F218=7,$F218=8,$F218=11,$F218=12 ), -1, 1 ) * $H$7 * IF( OR( $F218=3, $F218=4, $F218=9, $F218=10 ), C218, IF( OR( $F218=5, $F218=6, $F218=11, $F218=12 ), E218, D218 ) ) * $I$3</f>
        <v>4.4832077432015005E-2</v>
      </c>
      <c r="L218" s="12">
        <f t="shared" si="32"/>
        <v>1</v>
      </c>
      <c r="N218" s="48">
        <f t="shared" si="34"/>
        <v>0</v>
      </c>
      <c r="O218" s="49">
        <f t="shared" si="35"/>
        <v>1</v>
      </c>
      <c r="P218" s="48">
        <f t="shared" si="36"/>
        <v>2</v>
      </c>
      <c r="Q218" s="49">
        <f t="shared" si="37"/>
        <v>0</v>
      </c>
      <c r="R218" s="48">
        <f t="shared" si="38"/>
        <v>0</v>
      </c>
      <c r="S218" s="49">
        <f t="shared" si="39"/>
        <v>1</v>
      </c>
      <c r="T218" s="54" t="str">
        <f t="shared" si="40"/>
        <v>S</v>
      </c>
      <c r="U218" s="55" t="str">
        <f t="shared" si="41"/>
        <v>H</v>
      </c>
    </row>
    <row r="219" spans="2:21" x14ac:dyDescent="0.25">
      <c r="B219" s="7">
        <v>207</v>
      </c>
      <c r="C219" s="4">
        <f>$D$6*($D$7*SIN($B219*2*PI()/$D$2)+$D$5)</f>
        <v>-79.033949135621413</v>
      </c>
      <c r="D219" s="59">
        <f>$D$6*($D$7*SIN( ($B219*2*PI()/$D$2) - (2*PI()/3) )+$D$5)</f>
        <v>312.76635912891277</v>
      </c>
      <c r="E219" s="59">
        <f>$D$6*($D$7*SIN( ($B219*2*PI()/$D$2) + (2*PI()/3) )+$D$5)</f>
        <v>-233.73240999329133</v>
      </c>
      <c r="F219" s="19">
        <f t="shared" si="33"/>
        <v>7</v>
      </c>
      <c r="H219" s="11">
        <f>IF( OR( $F219=7,$F219=8,$F219=1,$F219=2 ), 0,   IF( OR( $F219=3,$F219=4,$F219=11,$F219=12 ), -1, 1) ) * $H$7 * IF( OR( $F219=5,$F219=6,$F219=11,$F219=12 ), $C219, $E219 ) * $I$3</f>
        <v>0</v>
      </c>
      <c r="I219" s="11">
        <f>IF( OR( $F219=5,$F219=6,$F219=11,$F219=12 ), 0, IF( OR( $F219=3,$F219=4,$F219=7,$F219=8 ), -1, 1 ) ) * $H$7 * IF( OR( $F219=3,$F219=4,$F219=9,$F219=10 ), D219, C219 ) * $I$3</f>
        <v>0.24253014006961324</v>
      </c>
      <c r="J219" s="11">
        <f>IF( OR( $F219=3,$F219=4,$F219=9,$F219=10 ), 0, IF( OR( $F219=7,$F219=8,$F219=11,$F219=12 ), -1, 1 ) ) * $H$7 * IF( OR( $F219=5,$F219=6,$F219=11,$F219=12 ), D219, E219 ) * $I$3</f>
        <v>0.71725068473051579</v>
      </c>
      <c r="K219" s="11">
        <f>$I$3 + IF( OR( $F219=3,$F219=4,$F219=7,$F219=8,$F219=11,$F219=12 ), -1, 1 ) * $H$7 * IF( OR( $F219=3, $F219=4, $F219=9, $F219=10 ), C219, IF( OR( $F219=5, $F219=6, $F219=11, $F219=12 ), E219, D219 ) ) * $I$3</f>
        <v>4.0219175199870949E-2</v>
      </c>
      <c r="L219" s="12">
        <f t="shared" si="32"/>
        <v>1</v>
      </c>
      <c r="N219" s="48">
        <f t="shared" si="34"/>
        <v>0</v>
      </c>
      <c r="O219" s="49">
        <f t="shared" si="35"/>
        <v>1</v>
      </c>
      <c r="P219" s="48">
        <f t="shared" si="36"/>
        <v>2</v>
      </c>
      <c r="Q219" s="49">
        <f t="shared" si="37"/>
        <v>0</v>
      </c>
      <c r="R219" s="48">
        <f t="shared" si="38"/>
        <v>0</v>
      </c>
      <c r="S219" s="49">
        <f t="shared" si="39"/>
        <v>1</v>
      </c>
      <c r="T219" s="54" t="str">
        <f t="shared" si="40"/>
        <v>S</v>
      </c>
      <c r="U219" s="55" t="str">
        <f t="shared" si="41"/>
        <v>H</v>
      </c>
    </row>
    <row r="220" spans="2:21" x14ac:dyDescent="0.25">
      <c r="B220" s="7">
        <v>208</v>
      </c>
      <c r="C220" s="4">
        <f>$D$6*($D$7*SIN($B220*2*PI()/$D$2)+$D$5)</f>
        <v>-84.185842870420899</v>
      </c>
      <c r="D220" s="59">
        <f>$D$6*($D$7*SIN( ($B220*2*PI()/$D$2) - (2*PI()/3) )+$D$5)</f>
        <v>314.18584287042091</v>
      </c>
      <c r="E220" s="59">
        <f>$D$6*($D$7*SIN( ($B220*2*PI()/$D$2) + (2*PI()/3) )+$D$5)</f>
        <v>-230.00000000000006</v>
      </c>
      <c r="F220" s="19">
        <f t="shared" si="33"/>
        <v>7</v>
      </c>
      <c r="H220" s="11">
        <f>IF( OR( $F220=7,$F220=8,$F220=1,$F220=2 ), 0,   IF( OR( $F220=3,$F220=4,$F220=11,$F220=12 ), -1, 1) ) * $H$7 * IF( OR( $F220=5,$F220=6,$F220=11,$F220=12 ), $C220, $E220 ) * $I$3</f>
        <v>0</v>
      </c>
      <c r="I220" s="11">
        <f>IF( OR( $F220=5,$F220=6,$F220=11,$F220=12 ), 0, IF( OR( $F220=3,$F220=4,$F220=7,$F220=8 ), -1, 1 ) ) * $H$7 * IF( OR( $F220=3,$F220=4,$F220=9,$F220=10 ), D220, C220 ) * $I$3</f>
        <v>0.25833966904785738</v>
      </c>
      <c r="J220" s="11">
        <f>IF( OR( $F220=3,$F220=4,$F220=9,$F220=10 ), 0, IF( OR( $F220=7,$F220=8,$F220=11,$F220=12 ), -1, 1 ) ) * $H$7 * IF( OR( $F220=5,$F220=6,$F220=11,$F220=12 ), D220, E220 ) * $I$3</f>
        <v>0.70579710144927543</v>
      </c>
      <c r="K220" s="11">
        <f>$I$3 + IF( OR( $F220=3,$F220=4,$F220=7,$F220=8,$F220=11,$F220=12 ), -1, 1 ) * $H$7 * IF( OR( $F220=3, $F220=4, $F220=9, $F220=10 ), C220, IF( OR( $F220=5, $F220=6, $F220=11, $F220=12 ), E220, D220 ) ) * $I$3</f>
        <v>3.5863229502867355E-2</v>
      </c>
      <c r="L220" s="12">
        <f t="shared" si="32"/>
        <v>1.0000000000000002</v>
      </c>
      <c r="N220" s="48">
        <f t="shared" si="34"/>
        <v>0</v>
      </c>
      <c r="O220" s="49">
        <f t="shared" si="35"/>
        <v>1</v>
      </c>
      <c r="P220" s="48">
        <f t="shared" si="36"/>
        <v>2</v>
      </c>
      <c r="Q220" s="49">
        <f t="shared" si="37"/>
        <v>0</v>
      </c>
      <c r="R220" s="48">
        <f t="shared" si="38"/>
        <v>0</v>
      </c>
      <c r="S220" s="49">
        <f t="shared" si="39"/>
        <v>1</v>
      </c>
      <c r="T220" s="54" t="str">
        <f t="shared" si="40"/>
        <v>S</v>
      </c>
      <c r="U220" s="55" t="str">
        <f t="shared" si="41"/>
        <v>H</v>
      </c>
    </row>
    <row r="221" spans="2:21" x14ac:dyDescent="0.25">
      <c r="B221" s="7">
        <v>209</v>
      </c>
      <c r="C221" s="4">
        <f>$D$6*($D$7*SIN($B221*2*PI()/$D$2)+$D$5)</f>
        <v>-89.315198019396362</v>
      </c>
      <c r="D221" s="59">
        <f>$D$6*($D$7*SIN( ($B221*2*PI()/$D$2) - (2*PI()/3) )+$D$5)</f>
        <v>315.52121146450361</v>
      </c>
      <c r="E221" s="59">
        <f>$D$6*($D$7*SIN( ($B221*2*PI()/$D$2) + (2*PI()/3) )+$D$5)</f>
        <v>-226.20601344510737</v>
      </c>
      <c r="F221" s="19">
        <f t="shared" si="33"/>
        <v>7</v>
      </c>
      <c r="H221" s="11">
        <f>IF( OR( $F221=7,$F221=8,$F221=1,$F221=2 ), 0,   IF( OR( $F221=3,$F221=4,$F221=11,$F221=12 ), -1, 1) ) * $H$7 * IF( OR( $F221=5,$F221=6,$F221=11,$F221=12 ), $C221, $E221 ) * $I$3</f>
        <v>0</v>
      </c>
      <c r="I221" s="11">
        <f>IF( OR( $F221=5,$F221=6,$F221=11,$F221=12 ), 0, IF( OR( $F221=3,$F221=4,$F221=7,$F221=8 ), -1, 1 ) ) * $H$7 * IF( OR( $F221=3,$F221=4,$F221=9,$F221=10 ), D221, C221 ) * $I$3</f>
        <v>0.27408003424981736</v>
      </c>
      <c r="J221" s="11">
        <f>IF( OR( $F221=3,$F221=4,$F221=9,$F221=10 ), 0, IF( OR( $F221=7,$F221=8,$F221=11,$F221=12 ), -1, 1 ) ) * $H$7 * IF( OR( $F221=5,$F221=6,$F221=11,$F221=12 ), D221, E221 ) * $I$3</f>
        <v>0.69415455921718505</v>
      </c>
      <c r="K221" s="11">
        <f>$I$3 + IF( OR( $F221=3,$F221=4,$F221=7,$F221=8,$F221=11,$F221=12 ), -1, 1 ) * $H$7 * IF( OR( $F221=3, $F221=4, $F221=9, $F221=10 ), C221, IF( OR( $F221=5, $F221=6, $F221=11, $F221=12 ), E221, D221 ) ) * $I$3</f>
        <v>3.1765406532997975E-2</v>
      </c>
      <c r="L221" s="12">
        <f t="shared" si="32"/>
        <v>1.0000000000000004</v>
      </c>
      <c r="N221" s="48">
        <f t="shared" si="34"/>
        <v>0</v>
      </c>
      <c r="O221" s="49">
        <f t="shared" si="35"/>
        <v>1</v>
      </c>
      <c r="P221" s="48">
        <f t="shared" si="36"/>
        <v>2</v>
      </c>
      <c r="Q221" s="49">
        <f t="shared" si="37"/>
        <v>0</v>
      </c>
      <c r="R221" s="48">
        <f t="shared" si="38"/>
        <v>0</v>
      </c>
      <c r="S221" s="49">
        <f t="shared" si="39"/>
        <v>1</v>
      </c>
      <c r="T221" s="54" t="str">
        <f t="shared" si="40"/>
        <v>S</v>
      </c>
      <c r="U221" s="55" t="str">
        <f t="shared" si="41"/>
        <v>H</v>
      </c>
    </row>
    <row r="222" spans="2:21" x14ac:dyDescent="0.25">
      <c r="B222" s="7">
        <v>210</v>
      </c>
      <c r="C222" s="4">
        <f>$D$6*($D$7*SIN($B222*2*PI()/$D$2)+$D$5)</f>
        <v>-94.42064133014226</v>
      </c>
      <c r="D222" s="59">
        <f>$D$6*($D$7*SIN( ($B222*2*PI()/$D$2) - (2*PI()/3) )+$D$5)</f>
        <v>316.77210740069785</v>
      </c>
      <c r="E222" s="59">
        <f>$D$6*($D$7*SIN( ($B222*2*PI()/$D$2) + (2*PI()/3) )+$D$5)</f>
        <v>-222.35146607055563</v>
      </c>
      <c r="F222" s="19">
        <f t="shared" si="33"/>
        <v>7</v>
      </c>
      <c r="H222" s="11">
        <f>IF( OR( $F222=7,$F222=8,$F222=1,$F222=2 ), 0,   IF( OR( $F222=3,$F222=4,$F222=11,$F222=12 ), -1, 1) ) * $H$7 * IF( OR( $F222=5,$F222=6,$F222=11,$F222=12 ), $C222, $E222 ) * $I$3</f>
        <v>0</v>
      </c>
      <c r="I222" s="11">
        <f>IF( OR( $F222=5,$F222=6,$F222=11,$F222=12 ), 0, IF( OR( $F222=3,$F222=4,$F222=7,$F222=8 ), -1, 1 ) ) * $H$7 * IF( OR( $F222=3,$F222=4,$F222=9,$F222=10 ), D222, C222 ) * $I$3</f>
        <v>0.28974702159911325</v>
      </c>
      <c r="J222" s="11">
        <f>IF( OR( $F222=3,$F222=4,$F222=9,$F222=10 ), 0, IF( OR( $F222=7,$F222=8,$F222=11,$F222=12 ), -1, 1 ) ) * $H$7 * IF( OR( $F222=5,$F222=6,$F222=11,$F222=12 ), D222, E222 ) * $I$3</f>
        <v>0.68232617502432624</v>
      </c>
      <c r="K222" s="11">
        <f>$I$3 + IF( OR( $F222=3,$F222=4,$F222=7,$F222=8,$F222=11,$F222=12 ), -1, 1 ) * $H$7 * IF( OR( $F222=3, $F222=4, $F222=9, $F222=10 ), C222, IF( OR( $F222=5, $F222=6, $F222=11, $F222=12 ), E222, D222 ) ) * $I$3</f>
        <v>2.7926803376560727E-2</v>
      </c>
      <c r="L222" s="12">
        <f t="shared" si="32"/>
        <v>1.0000000000000002</v>
      </c>
      <c r="N222" s="48">
        <f t="shared" si="34"/>
        <v>0</v>
      </c>
      <c r="O222" s="49">
        <f t="shared" si="35"/>
        <v>1</v>
      </c>
      <c r="P222" s="48">
        <f t="shared" si="36"/>
        <v>2</v>
      </c>
      <c r="Q222" s="49">
        <f t="shared" si="37"/>
        <v>0</v>
      </c>
      <c r="R222" s="48">
        <f t="shared" si="38"/>
        <v>0</v>
      </c>
      <c r="S222" s="49">
        <f t="shared" si="39"/>
        <v>1</v>
      </c>
      <c r="T222" s="54" t="str">
        <f t="shared" si="40"/>
        <v>S</v>
      </c>
      <c r="U222" s="55" t="str">
        <f t="shared" si="41"/>
        <v>H</v>
      </c>
    </row>
    <row r="223" spans="2:21" x14ac:dyDescent="0.25">
      <c r="B223" s="7">
        <v>211</v>
      </c>
      <c r="C223" s="4">
        <f>$D$6*($D$7*SIN($B223*2*PI()/$D$2)+$D$5)</f>
        <v>-99.500805952030078</v>
      </c>
      <c r="D223" s="59">
        <f>$D$6*($D$7*SIN( ($B223*2*PI()/$D$2) - (2*PI()/3) )+$D$5)</f>
        <v>317.93819578391367</v>
      </c>
      <c r="E223" s="59">
        <f>$D$6*($D$7*SIN( ($B223*2*PI()/$D$2) + (2*PI()/3) )+$D$5)</f>
        <v>-218.43738983188359</v>
      </c>
      <c r="F223" s="19">
        <f t="shared" si="33"/>
        <v>7</v>
      </c>
      <c r="H223" s="11">
        <f>IF( OR( $F223=7,$F223=8,$F223=1,$F223=2 ), 0,   IF( OR( $F223=3,$F223=4,$F223=11,$F223=12 ), -1, 1) ) * $H$7 * IF( OR( $F223=5,$F223=6,$F223=11,$F223=12 ), $C223, $E223 ) * $I$3</f>
        <v>0</v>
      </c>
      <c r="I223" s="11">
        <f>IF( OR( $F223=5,$F223=6,$F223=11,$F223=12 ), 0, IF( OR( $F223=3,$F223=4,$F223=7,$F223=8 ), -1, 1 ) ) * $H$7 * IF( OR( $F223=3,$F223=4,$F223=9,$F223=10 ), D223, C223 ) * $I$3</f>
        <v>0.30533643666438964</v>
      </c>
      <c r="J223" s="11">
        <f>IF( OR( $F223=3,$F223=4,$F223=9,$F223=10 ), 0, IF( OR( $F223=7,$F223=8,$F223=11,$F223=12 ), -1, 1 ) ) * $H$7 * IF( OR( $F223=5,$F223=6,$F223=11,$F223=12 ), D223, E223 ) * $I$3</f>
        <v>0.67031511561516877</v>
      </c>
      <c r="K223" s="11">
        <f>$I$3 + IF( OR( $F223=3,$F223=4,$F223=7,$F223=8,$F223=11,$F223=12 ), -1, 1 ) * $H$7 * IF( OR( $F223=3, $F223=4, $F223=9, $F223=10 ), C223, IF( OR( $F223=5, $F223=6, $F223=11, $F223=12 ), E223, D223 ) ) * $I$3</f>
        <v>2.4348447720441535E-2</v>
      </c>
      <c r="L223" s="12">
        <f t="shared" si="32"/>
        <v>0.99999999999999989</v>
      </c>
      <c r="N223" s="48">
        <f t="shared" si="34"/>
        <v>0</v>
      </c>
      <c r="O223" s="49">
        <f t="shared" si="35"/>
        <v>1</v>
      </c>
      <c r="P223" s="48">
        <f t="shared" si="36"/>
        <v>2</v>
      </c>
      <c r="Q223" s="49">
        <f t="shared" si="37"/>
        <v>0</v>
      </c>
      <c r="R223" s="48">
        <f t="shared" si="38"/>
        <v>0</v>
      </c>
      <c r="S223" s="49">
        <f t="shared" si="39"/>
        <v>1</v>
      </c>
      <c r="T223" s="54" t="str">
        <f t="shared" si="40"/>
        <v>S</v>
      </c>
      <c r="U223" s="55" t="str">
        <f t="shared" si="41"/>
        <v>H</v>
      </c>
    </row>
    <row r="224" spans="2:21" x14ac:dyDescent="0.25">
      <c r="B224" s="7">
        <v>212</v>
      </c>
      <c r="C224" s="4">
        <f>$D$6*($D$7*SIN($B224*2*PI()/$D$2)+$D$5)</f>
        <v>-104.554331802148</v>
      </c>
      <c r="D224" s="59">
        <f>$D$6*($D$7*SIN( ($B224*2*PI()/$D$2) - (2*PI()/3) )+$D$5)</f>
        <v>319.0191644240939</v>
      </c>
      <c r="E224" s="59">
        <f>$D$6*($D$7*SIN( ($B224*2*PI()/$D$2) + (2*PI()/3) )+$D$5)</f>
        <v>-214.46483262194607</v>
      </c>
      <c r="F224" s="19">
        <f t="shared" si="33"/>
        <v>7</v>
      </c>
      <c r="H224" s="11">
        <f>IF( OR( $F224=7,$F224=8,$F224=1,$F224=2 ), 0,   IF( OR( $F224=3,$F224=4,$F224=11,$F224=12 ), -1, 1) ) * $H$7 * IF( OR( $F224=5,$F224=6,$F224=11,$F224=12 ), $C224, $E224 ) * $I$3</f>
        <v>0</v>
      </c>
      <c r="I224" s="11">
        <f>IF( OR( $F224=5,$F224=6,$F224=11,$F224=12 ), 0, IF( OR( $F224=3,$F224=4,$F224=7,$F224=8 ), -1, 1 ) ) * $H$7 * IF( OR( $F224=3,$F224=4,$F224=9,$F224=10 ), D224, C224 ) * $I$3</f>
        <v>0.32084410578226885</v>
      </c>
      <c r="J224" s="11">
        <f>IF( OR( $F224=3,$F224=4,$F224=9,$F224=10 ), 0, IF( OR( $F224=7,$F224=8,$F224=11,$F224=12 ), -1, 1 ) ) * $H$7 * IF( OR( $F224=5,$F224=6,$F224=11,$F224=12 ), D224, E224 ) * $I$3</f>
        <v>0.6581245966407544</v>
      </c>
      <c r="K224" s="11">
        <f>$I$3 + IF( OR( $F224=3,$F224=4,$F224=7,$F224=8,$F224=11,$F224=12 ), -1, 1 ) * $H$7 * IF( OR( $F224=3, $F224=4, $F224=9, $F224=10 ), C224, IF( OR( $F224=5, $F224=6, $F224=11, $F224=12 ), E224, D224 ) ) * $I$3</f>
        <v>2.1031297576977304E-2</v>
      </c>
      <c r="L224" s="12">
        <f t="shared" si="32"/>
        <v>1.0000000000000004</v>
      </c>
      <c r="N224" s="48">
        <f t="shared" si="34"/>
        <v>0</v>
      </c>
      <c r="O224" s="49">
        <f t="shared" si="35"/>
        <v>1</v>
      </c>
      <c r="P224" s="48">
        <f t="shared" si="36"/>
        <v>2</v>
      </c>
      <c r="Q224" s="49">
        <f t="shared" si="37"/>
        <v>0</v>
      </c>
      <c r="R224" s="48">
        <f t="shared" si="38"/>
        <v>0</v>
      </c>
      <c r="S224" s="49">
        <f t="shared" si="39"/>
        <v>1</v>
      </c>
      <c r="T224" s="54" t="str">
        <f t="shared" si="40"/>
        <v>S</v>
      </c>
      <c r="U224" s="55" t="str">
        <f t="shared" si="41"/>
        <v>H</v>
      </c>
    </row>
    <row r="225" spans="1:21" x14ac:dyDescent="0.25">
      <c r="B225" s="7">
        <v>213</v>
      </c>
      <c r="C225" s="4">
        <f>$D$6*($D$7*SIN($B225*2*PI()/$D$2)+$D$5)</f>
        <v>-109.5798659294271</v>
      </c>
      <c r="D225" s="59">
        <f>$D$6*($D$7*SIN( ($B225*2*PI()/$D$2) - (2*PI()/3) )+$D$5)</f>
        <v>320.0147239197949</v>
      </c>
      <c r="E225" s="59">
        <f>$D$6*($D$7*SIN( ($B225*2*PI()/$D$2) + (2*PI()/3) )+$D$5)</f>
        <v>-210.43485799036785</v>
      </c>
      <c r="F225" s="19">
        <f t="shared" si="33"/>
        <v>7</v>
      </c>
      <c r="H225" s="11">
        <f>IF( OR( $F225=7,$F225=8,$F225=1,$F225=2 ), 0,   IF( OR( $F225=3,$F225=4,$F225=11,$F225=12 ), -1, 1) ) * $H$7 * IF( OR( $F225=5,$F225=6,$F225=11,$F225=12 ), $C225, $E225 ) * $I$3</f>
        <v>0</v>
      </c>
      <c r="I225" s="11">
        <f>IF( OR( $F225=5,$F225=6,$F225=11,$F225=12 ), 0, IF( OR( $F225=3,$F225=4,$F225=7,$F225=8 ), -1, 1 ) ) * $H$7 * IF( OR( $F225=3,$F225=4,$F225=9,$F225=10 ), D225, C225 ) * $I$3</f>
        <v>0.33626587717473844</v>
      </c>
      <c r="J225" s="11">
        <f>IF( OR( $F225=3,$F225=4,$F225=9,$F225=10 ), 0, IF( OR( $F225=7,$F225=8,$F225=11,$F225=12 ), -1, 1 ) ) * $H$7 * IF( OR( $F225=5,$F225=6,$F225=11,$F225=12 ), D225, E225 ) * $I$3</f>
        <v>0.64575788179778904</v>
      </c>
      <c r="K225" s="11">
        <f>$I$3 + IF( OR( $F225=3,$F225=4,$F225=7,$F225=8,$F225=11,$F225=12 ), -1, 1 ) * $H$7 * IF( OR( $F225=3, $F225=4, $F225=9, $F225=10 ), C225, IF( OR( $F225=5, $F225=6, $F225=11, $F225=12 ), E225, D225 ) ) * $I$3</f>
        <v>1.7976241027472639E-2</v>
      </c>
      <c r="L225" s="12">
        <f t="shared" si="32"/>
        <v>1</v>
      </c>
      <c r="N225" s="48">
        <f t="shared" si="34"/>
        <v>0</v>
      </c>
      <c r="O225" s="49">
        <f t="shared" si="35"/>
        <v>1</v>
      </c>
      <c r="P225" s="48">
        <f t="shared" si="36"/>
        <v>2</v>
      </c>
      <c r="Q225" s="49">
        <f t="shared" si="37"/>
        <v>0</v>
      </c>
      <c r="R225" s="48">
        <f t="shared" si="38"/>
        <v>0</v>
      </c>
      <c r="S225" s="49">
        <f t="shared" si="39"/>
        <v>1</v>
      </c>
      <c r="T225" s="54" t="str">
        <f t="shared" si="40"/>
        <v>S</v>
      </c>
      <c r="U225" s="55" t="str">
        <f t="shared" si="41"/>
        <v>H</v>
      </c>
    </row>
    <row r="226" spans="1:21" x14ac:dyDescent="0.25">
      <c r="B226" s="7">
        <v>214</v>
      </c>
      <c r="C226" s="4">
        <f>$D$6*($D$7*SIN($B226*2*PI()/$D$2)+$D$5)</f>
        <v>-114.57606287685955</v>
      </c>
      <c r="D226" s="59">
        <f>$D$6*($D$7*SIN( ($B226*2*PI()/$D$2) - (2*PI()/3) )+$D$5)</f>
        <v>320.92460773566597</v>
      </c>
      <c r="E226" s="59">
        <f>$D$6*($D$7*SIN( ($B226*2*PI()/$D$2) + (2*PI()/3) )+$D$5)</f>
        <v>-206.34854485880649</v>
      </c>
      <c r="F226" s="19">
        <f t="shared" si="33"/>
        <v>7</v>
      </c>
      <c r="H226" s="11">
        <f>IF( OR( $F226=7,$F226=8,$F226=1,$F226=2 ), 0,   IF( OR( $F226=3,$F226=4,$F226=11,$F226=12 ), -1, 1) ) * $H$7 * IF( OR( $F226=5,$F226=6,$F226=11,$F226=12 ), $C226, $E226 ) * $I$3</f>
        <v>0</v>
      </c>
      <c r="I226" s="11">
        <f>IF( OR( $F226=5,$F226=6,$F226=11,$F226=12 ), 0, IF( OR( $F226=3,$F226=4,$F226=7,$F226=8 ), -1, 1 ) ) * $H$7 * IF( OR( $F226=3,$F226=4,$F226=9,$F226=10 ), D226, C226 ) * $I$3</f>
        <v>0.35159762206068423</v>
      </c>
      <c r="J226" s="11">
        <f>IF( OR( $F226=3,$F226=4,$F226=9,$F226=10 ), 0, IF( OR( $F226=7,$F226=8,$F226=11,$F226=12 ), -1, 1 ) ) * $H$7 * IF( OR( $F226=5,$F226=6,$F226=11,$F226=12 ), D226, E226 ) * $I$3</f>
        <v>0.63321828195487551</v>
      </c>
      <c r="K226" s="11">
        <f>$I$3 + IF( OR( $F226=3,$F226=4,$F226=7,$F226=8,$F226=11,$F226=12 ), -1, 1 ) * $H$7 * IF( OR( $F226=3, $F226=4, $F226=9, $F226=10 ), C226, IF( OR( $F226=5, $F226=6, $F226=11, $F226=12 ), E226, D226 ) ) * $I$3</f>
        <v>1.5184095984440482E-2</v>
      </c>
      <c r="L226" s="12">
        <f t="shared" si="32"/>
        <v>1.0000000000000002</v>
      </c>
      <c r="N226" s="48">
        <f t="shared" si="34"/>
        <v>0</v>
      </c>
      <c r="O226" s="49">
        <f t="shared" si="35"/>
        <v>1</v>
      </c>
      <c r="P226" s="48">
        <f t="shared" si="36"/>
        <v>2</v>
      </c>
      <c r="Q226" s="49">
        <f t="shared" si="37"/>
        <v>0</v>
      </c>
      <c r="R226" s="48">
        <f t="shared" si="38"/>
        <v>0</v>
      </c>
      <c r="S226" s="49">
        <f t="shared" si="39"/>
        <v>1</v>
      </c>
      <c r="T226" s="54" t="str">
        <f t="shared" si="40"/>
        <v>S</v>
      </c>
      <c r="U226" s="55" t="str">
        <f t="shared" si="41"/>
        <v>H</v>
      </c>
    </row>
    <row r="227" spans="1:21" x14ac:dyDescent="0.25">
      <c r="B227" s="7">
        <v>215</v>
      </c>
      <c r="C227" s="4">
        <f>$D$6*($D$7*SIN($B227*2*PI()/$D$2)+$D$5)</f>
        <v>-119.54158504171039</v>
      </c>
      <c r="D227" s="59">
        <f>$D$6*($D$7*SIN( ($B227*2*PI()/$D$2) - (2*PI()/3) )+$D$5)</f>
        <v>321.74857227380801</v>
      </c>
      <c r="E227" s="59">
        <f>$D$6*($D$7*SIN( ($B227*2*PI()/$D$2) + (2*PI()/3) )+$D$5)</f>
        <v>-202.20698723209776</v>
      </c>
      <c r="F227" s="19">
        <f t="shared" si="33"/>
        <v>7</v>
      </c>
      <c r="H227" s="11">
        <f>IF( OR( $F227=7,$F227=8,$F227=1,$F227=2 ), 0,   IF( OR( $F227=3,$F227=4,$F227=11,$F227=12 ), -1, 1) ) * $H$7 * IF( OR( $F227=5,$F227=6,$F227=11,$F227=12 ), $C227, $E227 ) * $I$3</f>
        <v>0</v>
      </c>
      <c r="I227" s="11">
        <f>IF( OR( $F227=5,$F227=6,$F227=11,$F227=12 ), 0, IF( OR( $F227=3,$F227=4,$F227=7,$F227=8 ), -1, 1 ) ) * $H$7 * IF( OR( $F227=3,$F227=4,$F227=9,$F227=10 ), D227, C227 ) * $I$3</f>
        <v>0.3668352357612662</v>
      </c>
      <c r="J227" s="11">
        <f>IF( OR( $F227=3,$F227=4,$F227=9,$F227=10 ), 0, IF( OR( $F227=7,$F227=8,$F227=11,$F227=12 ), -1, 1 ) ) * $H$7 * IF( OR( $F227=5,$F227=6,$F227=11,$F227=12 ), D227, E227 ) * $I$3</f>
        <v>0.62050915426610953</v>
      </c>
      <c r="K227" s="11">
        <f>$I$3 + IF( OR( $F227=3,$F227=4,$F227=7,$F227=8,$F227=11,$F227=12 ), -1, 1 ) * $H$7 * IF( OR( $F227=3, $F227=4, $F227=9, $F227=10 ), C227, IF( OR( $F227=5, $F227=6, $F227=11, $F227=12 ), E227, D227 ) ) * $I$3</f>
        <v>1.2655609972624604E-2</v>
      </c>
      <c r="L227" s="12">
        <f t="shared" si="32"/>
        <v>1.0000000000000004</v>
      </c>
      <c r="N227" s="48">
        <f t="shared" si="34"/>
        <v>0</v>
      </c>
      <c r="O227" s="49">
        <f t="shared" si="35"/>
        <v>1</v>
      </c>
      <c r="P227" s="48">
        <f t="shared" si="36"/>
        <v>2</v>
      </c>
      <c r="Q227" s="49">
        <f t="shared" si="37"/>
        <v>0</v>
      </c>
      <c r="R227" s="48">
        <f t="shared" si="38"/>
        <v>0</v>
      </c>
      <c r="S227" s="49">
        <f t="shared" si="39"/>
        <v>1</v>
      </c>
      <c r="T227" s="54" t="str">
        <f t="shared" si="40"/>
        <v>S</v>
      </c>
      <c r="U227" s="55" t="str">
        <f t="shared" si="41"/>
        <v>H</v>
      </c>
    </row>
    <row r="228" spans="1:21" x14ac:dyDescent="0.25">
      <c r="B228" s="7">
        <v>216</v>
      </c>
      <c r="C228" s="4">
        <f>$D$6*($D$7*SIN($B228*2*PI()/$D$2)+$D$5)</f>
        <v>-124.47510303362527</v>
      </c>
      <c r="D228" s="59">
        <f>$D$6*($D$7*SIN( ($B228*2*PI()/$D$2) - (2*PI()/3) )+$D$5)</f>
        <v>322.48639693898986</v>
      </c>
      <c r="E228" s="59">
        <f>$D$6*($D$7*SIN( ($B228*2*PI()/$D$2) + (2*PI()/3) )+$D$5)</f>
        <v>-198.01129390536462</v>
      </c>
      <c r="F228" s="19">
        <f t="shared" si="33"/>
        <v>7</v>
      </c>
      <c r="H228" s="11">
        <f>IF( OR( $F228=7,$F228=8,$F228=1,$F228=2 ), 0,   IF( OR( $F228=3,$F228=4,$F228=11,$F228=12 ), -1, 1) ) * $H$7 * IF( OR( $F228=5,$F228=6,$F228=11,$F228=12 ), $C228, $E228 ) * $I$3</f>
        <v>0</v>
      </c>
      <c r="I228" s="11">
        <f>IF( OR( $F228=5,$F228=6,$F228=11,$F228=12 ), 0, IF( OR( $F228=3,$F228=4,$F228=7,$F228=8 ), -1, 1 ) ) * $H$7 * IF( OR( $F228=3,$F228=4,$F228=9,$F228=10 ), D228, C228 ) * $I$3</f>
        <v>0.38197463879883742</v>
      </c>
      <c r="J228" s="11">
        <f>IF( OR( $F228=3,$F228=4,$F228=9,$F228=10 ), 0, IF( OR( $F228=7,$F228=8,$F228=11,$F228=12 ), -1, 1 ) ) * $H$7 * IF( OR( $F228=5,$F228=6,$F228=11,$F228=12 ), D228, E228 ) * $I$3</f>
        <v>0.60763390127229078</v>
      </c>
      <c r="K228" s="11">
        <f>$I$3 + IF( OR( $F228=3,$F228=4,$F228=7,$F228=8,$F228=11,$F228=12 ), -1, 1 ) * $H$7 * IF( OR( $F228=3, $F228=4, $F228=9, $F228=10 ), C228, IF( OR( $F228=5, $F228=6, $F228=11, $F228=12 ), E228, D228 ) ) * $I$3</f>
        <v>1.0391459928871916E-2</v>
      </c>
      <c r="L228" s="12">
        <f t="shared" si="32"/>
        <v>1</v>
      </c>
      <c r="N228" s="48">
        <f t="shared" si="34"/>
        <v>0</v>
      </c>
      <c r="O228" s="49">
        <f t="shared" si="35"/>
        <v>1</v>
      </c>
      <c r="P228" s="48">
        <f t="shared" si="36"/>
        <v>2</v>
      </c>
      <c r="Q228" s="49">
        <f t="shared" si="37"/>
        <v>0</v>
      </c>
      <c r="R228" s="48">
        <f t="shared" si="38"/>
        <v>0</v>
      </c>
      <c r="S228" s="49">
        <f t="shared" si="39"/>
        <v>1</v>
      </c>
      <c r="T228" s="54" t="str">
        <f t="shared" si="40"/>
        <v>S</v>
      </c>
      <c r="U228" s="55" t="str">
        <f t="shared" si="41"/>
        <v>H</v>
      </c>
    </row>
    <row r="229" spans="1:21" x14ac:dyDescent="0.25">
      <c r="B229" s="7">
        <v>217</v>
      </c>
      <c r="C229" s="4">
        <f>$D$6*($D$7*SIN($B229*2*PI()/$D$2)+$D$5)</f>
        <v>-129.37529603054082</v>
      </c>
      <c r="D229" s="59">
        <f>$D$6*($D$7*SIN( ($B229*2*PI()/$D$2) - (2*PI()/3) )+$D$5)</f>
        <v>323.13788419770736</v>
      </c>
      <c r="E229" s="59">
        <f>$D$6*($D$7*SIN( ($B229*2*PI()/$D$2) + (2*PI()/3) )+$D$5)</f>
        <v>-193.76258816716663</v>
      </c>
      <c r="F229" s="19">
        <f t="shared" si="33"/>
        <v>7</v>
      </c>
      <c r="H229" s="11">
        <f>IF( OR( $F229=7,$F229=8,$F229=1,$F229=2 ), 0,   IF( OR( $F229=3,$F229=4,$F229=11,$F229=12 ), -1, 1) ) * $H$7 * IF( OR( $F229=5,$F229=6,$F229=11,$F229=12 ), $C229, $E229 ) * $I$3</f>
        <v>0</v>
      </c>
      <c r="I229" s="11">
        <f>IF( OR( $F229=5,$F229=6,$F229=11,$F229=12 ), 0, IF( OR( $F229=3,$F229=4,$F229=7,$F229=8 ), -1, 1 ) ) * $H$7 * IF( OR( $F229=3,$F229=4,$F229=9,$F229=10 ), D229, C229 ) * $I$3</f>
        <v>0.39701177798912013</v>
      </c>
      <c r="J229" s="11">
        <f>IF( OR( $F229=3,$F229=4,$F229=9,$F229=10 ), 0, IF( OR( $F229=7,$F229=8,$F229=11,$F229=12 ), -1, 1 ) ) * $H$7 * IF( OR( $F229=5,$F229=6,$F229=11,$F229=12 ), D229, E229 ) * $I$3</f>
        <v>0.59459596998998188</v>
      </c>
      <c r="K229" s="11">
        <f>$I$3 + IF( OR( $F229=3,$F229=4,$F229=7,$F229=8,$F229=11,$F229=12 ), -1, 1 ) * $H$7 * IF( OR( $F229=3, $F229=4, $F229=9, $F229=10 ), C229, IF( OR( $F229=5, $F229=6, $F229=11, $F229=12 ), E229, D229 ) ) * $I$3</f>
        <v>8.3922520208982165E-3</v>
      </c>
      <c r="L229" s="12">
        <f t="shared" si="32"/>
        <v>1.0000000000000002</v>
      </c>
      <c r="N229" s="48">
        <f t="shared" si="34"/>
        <v>0</v>
      </c>
      <c r="O229" s="49">
        <f t="shared" si="35"/>
        <v>1</v>
      </c>
      <c r="P229" s="48">
        <f t="shared" si="36"/>
        <v>2</v>
      </c>
      <c r="Q229" s="49">
        <f t="shared" si="37"/>
        <v>0</v>
      </c>
      <c r="R229" s="48">
        <f t="shared" si="38"/>
        <v>0</v>
      </c>
      <c r="S229" s="49">
        <f t="shared" si="39"/>
        <v>1</v>
      </c>
      <c r="T229" s="54" t="str">
        <f t="shared" si="40"/>
        <v>S</v>
      </c>
      <c r="U229" s="55" t="str">
        <f t="shared" si="41"/>
        <v>H</v>
      </c>
    </row>
    <row r="230" spans="1:21" x14ac:dyDescent="0.25">
      <c r="B230" s="7">
        <v>218</v>
      </c>
      <c r="C230" s="4">
        <f>$D$6*($D$7*SIN($B230*2*PI()/$D$2)+$D$5)</f>
        <v>-134.24085213230109</v>
      </c>
      <c r="D230" s="59">
        <f>$D$6*($D$7*SIN( ($B230*2*PI()/$D$2) - (2*PI()/3) )+$D$5)</f>
        <v>323.70285963106795</v>
      </c>
      <c r="E230" s="59">
        <f>$D$6*($D$7*SIN( ($B230*2*PI()/$D$2) + (2*PI()/3) )+$D$5)</f>
        <v>-189.46200749876706</v>
      </c>
      <c r="F230" s="19">
        <f t="shared" si="33"/>
        <v>7</v>
      </c>
      <c r="H230" s="11">
        <f>IF( OR( $F230=7,$F230=8,$F230=1,$F230=2 ), 0,   IF( OR( $F230=3,$F230=4,$F230=11,$F230=12 ), -1, 1) ) * $H$7 * IF( OR( $F230=5,$F230=6,$F230=11,$F230=12 ), $C230, $E230 ) * $I$3</f>
        <v>0</v>
      </c>
      <c r="I230" s="11">
        <f>IF( OR( $F230=5,$F230=6,$F230=11,$F230=12 ), 0, IF( OR( $F230=3,$F230=4,$F230=7,$F230=8 ), -1, 1 ) ) * $H$7 * IF( OR( $F230=3,$F230=4,$F230=9,$F230=10 ), D230, C230 ) * $I$3</f>
        <v>0.41194262752634286</v>
      </c>
      <c r="J230" s="11">
        <f>IF( OR( $F230=3,$F230=4,$F230=9,$F230=10 ), 0, IF( OR( $F230=7,$F230=8,$F230=11,$F230=12 ), -1, 1 ) ) * $H$7 * IF( OR( $F230=5,$F230=6,$F230=11,$F230=12 ), D230, E230 ) * $I$3</f>
        <v>0.58139885098865496</v>
      </c>
      <c r="K230" s="11">
        <f>$I$3 + IF( OR( $F230=3,$F230=4,$F230=7,$F230=8,$F230=11,$F230=12 ), -1, 1 ) * $H$7 * IF( OR( $F230=3, $F230=4, $F230=9, $F230=10 ), C230, IF( OR( $F230=5, $F230=6, $F230=11, $F230=12 ), E230, D230 ) ) * $I$3</f>
        <v>6.6585214850027885E-3</v>
      </c>
      <c r="L230" s="12">
        <f t="shared" si="32"/>
        <v>1.0000000000000007</v>
      </c>
      <c r="N230" s="48">
        <f t="shared" si="34"/>
        <v>0</v>
      </c>
      <c r="O230" s="49">
        <f t="shared" si="35"/>
        <v>1</v>
      </c>
      <c r="P230" s="48">
        <f t="shared" si="36"/>
        <v>2</v>
      </c>
      <c r="Q230" s="49">
        <f t="shared" si="37"/>
        <v>0</v>
      </c>
      <c r="R230" s="48">
        <f t="shared" si="38"/>
        <v>0</v>
      </c>
      <c r="S230" s="49">
        <f t="shared" si="39"/>
        <v>1</v>
      </c>
      <c r="T230" s="54" t="str">
        <f t="shared" si="40"/>
        <v>S</v>
      </c>
      <c r="U230" s="55" t="str">
        <f t="shared" si="41"/>
        <v>H</v>
      </c>
    </row>
    <row r="231" spans="1:21" x14ac:dyDescent="0.25">
      <c r="B231" s="7">
        <v>219</v>
      </c>
      <c r="C231" s="4">
        <f>$D$6*($D$7*SIN($B231*2*PI()/$D$2)+$D$5)</f>
        <v>-139.07046871188422</v>
      </c>
      <c r="D231" s="59">
        <f>$D$6*($D$7*SIN( ($B231*2*PI()/$D$2) - (2*PI()/3) )+$D$5)</f>
        <v>324.18117198148644</v>
      </c>
      <c r="E231" s="59">
        <f>$D$6*($D$7*SIN( ($B231*2*PI()/$D$2) + (2*PI()/3) )+$D$5)</f>
        <v>-185.11070326960245</v>
      </c>
      <c r="F231" s="19">
        <f t="shared" si="33"/>
        <v>7</v>
      </c>
      <c r="H231" s="11">
        <f>IF( OR( $F231=7,$F231=8,$F231=1,$F231=2 ), 0,   IF( OR( $F231=3,$F231=4,$F231=11,$F231=12 ), -1, 1) ) * $H$7 * IF( OR( $F231=5,$F231=6,$F231=11,$F231=12 ), $C231, $E231 ) * $I$3</f>
        <v>0</v>
      </c>
      <c r="I231" s="11">
        <f>IF( OR( $F231=5,$F231=6,$F231=11,$F231=12 ), 0, IF( OR( $F231=3,$F231=4,$F231=7,$F231=8 ), -1, 1 ) ) * $H$7 * IF( OR( $F231=3,$F231=4,$F231=9,$F231=10 ), D231, C231 ) * $I$3</f>
        <v>0.42676319006104346</v>
      </c>
      <c r="J231" s="11">
        <f>IF( OR( $F231=3,$F231=4,$F231=9,$F231=10 ), 0, IF( OR( $F231=7,$F231=8,$F231=11,$F231=12 ), -1, 1 ) ) * $H$7 * IF( OR( $F231=5,$F231=6,$F231=11,$F231=12 ), D231, E231 ) * $I$3</f>
        <v>0.56804607745618385</v>
      </c>
      <c r="K231" s="11">
        <f>$I$3 + IF( OR( $F231=3,$F231=4,$F231=7,$F231=8,$F231=11,$F231=12 ), -1, 1 ) * $H$7 * IF( OR( $F231=3, $F231=4, $F231=9, $F231=10 ), C231, IF( OR( $F231=5, $F231=6, $F231=11, $F231=12 ), E231, D231 ) ) * $I$3</f>
        <v>5.1907324827733525E-3</v>
      </c>
      <c r="L231" s="12">
        <f t="shared" si="32"/>
        <v>1.0000000000000007</v>
      </c>
      <c r="N231" s="48">
        <f t="shared" si="34"/>
        <v>0</v>
      </c>
      <c r="O231" s="49">
        <f t="shared" si="35"/>
        <v>1</v>
      </c>
      <c r="P231" s="48">
        <f t="shared" si="36"/>
        <v>2</v>
      </c>
      <c r="Q231" s="49">
        <f t="shared" si="37"/>
        <v>0</v>
      </c>
      <c r="R231" s="48">
        <f t="shared" si="38"/>
        <v>0</v>
      </c>
      <c r="S231" s="49">
        <f t="shared" si="39"/>
        <v>1</v>
      </c>
      <c r="T231" s="54" t="str">
        <f t="shared" si="40"/>
        <v>S</v>
      </c>
      <c r="U231" s="55" t="str">
        <f t="shared" si="41"/>
        <v>H</v>
      </c>
    </row>
    <row r="232" spans="1:21" x14ac:dyDescent="0.25">
      <c r="B232" s="7">
        <v>220</v>
      </c>
      <c r="C232" s="4">
        <f>$D$6*($D$7*SIN($B232*2*PI()/$D$2)+$D$5)</f>
        <v>-143.86285276414719</v>
      </c>
      <c r="D232" s="59">
        <f>$D$6*($D$7*SIN( ($B232*2*PI()/$D$2) - (2*PI()/3) )+$D$5)</f>
        <v>324.57269319318067</v>
      </c>
      <c r="E232" s="59">
        <f>$D$6*($D$7*SIN( ($B232*2*PI()/$D$2) + (2*PI()/3) )+$D$5)</f>
        <v>-180.70984042903351</v>
      </c>
      <c r="F232" s="19">
        <f t="shared" si="33"/>
        <v>7</v>
      </c>
      <c r="H232" s="11">
        <f>IF( OR( $F232=7,$F232=8,$F232=1,$F232=2 ), 0,   IF( OR( $F232=3,$F232=4,$F232=11,$F232=12 ), -1, 1) ) * $H$7 * IF( OR( $F232=5,$F232=6,$F232=11,$F232=12 ), $C232, $E232 ) * $I$3</f>
        <v>0</v>
      </c>
      <c r="I232" s="11">
        <f>IF( OR( $F232=5,$F232=6,$F232=11,$F232=12 ), 0, IF( OR( $F232=3,$F232=4,$F232=7,$F232=8 ), -1, 1 ) ) * $H$7 * IF( OR( $F232=3,$F232=4,$F232=9,$F232=10 ), D232, C232 ) * $I$3</f>
        <v>0.44146949777025624</v>
      </c>
      <c r="J232" s="11">
        <f>IF( OR( $F232=3,$F232=4,$F232=9,$F232=10 ), 0, IF( OR( $F232=7,$F232=8,$F232=11,$F232=12 ), -1, 1 ) ) * $H$7 * IF( OR( $F232=5,$F232=6,$F232=11,$F232=12 ), D232, E232 ) * $I$3</f>
        <v>0.55454122425292562</v>
      </c>
      <c r="K232" s="11">
        <f>$I$3 + IF( OR( $F232=3,$F232=4,$F232=7,$F232=8,$F232=11,$F232=12 ), -1, 1 ) * $H$7 * IF( OR( $F232=3, $F232=4, $F232=9, $F232=10 ), C232, IF( OR( $F232=5, $F232=6, $F232=11, $F232=12 ), E232, D232 ) ) * $I$3</f>
        <v>3.9892779768181397E-3</v>
      </c>
      <c r="L232" s="12">
        <f t="shared" si="32"/>
        <v>1</v>
      </c>
      <c r="N232" s="48">
        <f t="shared" si="34"/>
        <v>0</v>
      </c>
      <c r="O232" s="49">
        <f t="shared" si="35"/>
        <v>1</v>
      </c>
      <c r="P232" s="48">
        <f t="shared" si="36"/>
        <v>2</v>
      </c>
      <c r="Q232" s="49">
        <f t="shared" si="37"/>
        <v>0</v>
      </c>
      <c r="R232" s="48">
        <f t="shared" si="38"/>
        <v>0</v>
      </c>
      <c r="S232" s="49">
        <f t="shared" si="39"/>
        <v>1</v>
      </c>
      <c r="T232" s="54" t="str">
        <f t="shared" si="40"/>
        <v>S</v>
      </c>
      <c r="U232" s="55" t="str">
        <f t="shared" si="41"/>
        <v>H</v>
      </c>
    </row>
    <row r="233" spans="1:21" x14ac:dyDescent="0.25">
      <c r="B233" s="7">
        <v>221</v>
      </c>
      <c r="C233" s="4">
        <f>$D$6*($D$7*SIN($B233*2*PI()/$D$2)+$D$5)</f>
        <v>-148.61672125199524</v>
      </c>
      <c r="D233" s="59">
        <f>$D$6*($D$7*SIN( ($B233*2*PI()/$D$2) - (2*PI()/3) )+$D$5)</f>
        <v>324.87731844645486</v>
      </c>
      <c r="E233" s="59">
        <f>$D$6*($D$7*SIN( ($B233*2*PI()/$D$2) + (2*PI()/3) )+$D$5)</f>
        <v>-176.26059719445965</v>
      </c>
      <c r="F233" s="19">
        <f t="shared" si="33"/>
        <v>7</v>
      </c>
      <c r="H233" s="11">
        <f>IF( OR( $F233=7,$F233=8,$F233=1,$F233=2 ), 0,   IF( OR( $F233=3,$F233=4,$F233=11,$F233=12 ), -1, 1) ) * $H$7 * IF( OR( $F233=5,$F233=6,$F233=11,$F233=12 ), $C233, $E233 ) * $I$3</f>
        <v>0</v>
      </c>
      <c r="I233" s="11">
        <f>IF( OR( $F233=5,$F233=6,$F233=11,$F233=12 ), 0, IF( OR( $F233=3,$F233=4,$F233=7,$F233=8 ), -1, 1 ) ) * $H$7 * IF( OR( $F233=3,$F233=4,$F233=9,$F233=10 ), D233, C233 ) * $I$3</f>
        <v>0.45605761341979628</v>
      </c>
      <c r="J233" s="11">
        <f>IF( OR( $F233=3,$F233=4,$F233=9,$F233=10 ), 0, IF( OR( $F233=7,$F233=8,$F233=11,$F233=12 ), -1, 1 ) ) * $H$7 * IF( OR( $F233=5,$F233=6,$F233=11,$F233=12 ), D233, E233 ) * $I$3</f>
        <v>0.54088790695464295</v>
      </c>
      <c r="K233" s="11">
        <f>$I$3 + IF( OR( $F233=3,$F233=4,$F233=7,$F233=8,$F233=11,$F233=12 ), -1, 1 ) * $H$7 * IF( OR( $F233=3, $F233=4, $F233=9, $F233=10 ), C233, IF( OR( $F233=5, $F233=6, $F233=11, $F233=12 ), E233, D233 ) ) * $I$3</f>
        <v>3.0544796255609352E-3</v>
      </c>
      <c r="L233" s="12">
        <f t="shared" si="32"/>
        <v>1.0000000000000002</v>
      </c>
      <c r="N233" s="48">
        <f t="shared" si="34"/>
        <v>0</v>
      </c>
      <c r="O233" s="49">
        <f t="shared" si="35"/>
        <v>1</v>
      </c>
      <c r="P233" s="48">
        <f t="shared" si="36"/>
        <v>2</v>
      </c>
      <c r="Q233" s="49">
        <f t="shared" si="37"/>
        <v>0</v>
      </c>
      <c r="R233" s="48">
        <f t="shared" si="38"/>
        <v>0</v>
      </c>
      <c r="S233" s="49">
        <f t="shared" si="39"/>
        <v>1</v>
      </c>
      <c r="T233" s="54" t="str">
        <f t="shared" si="40"/>
        <v>S</v>
      </c>
      <c r="U233" s="55" t="str">
        <f t="shared" si="41"/>
        <v>H</v>
      </c>
    </row>
    <row r="234" spans="1:21" x14ac:dyDescent="0.25">
      <c r="B234" s="7">
        <v>222</v>
      </c>
      <c r="C234" s="4">
        <f>$D$6*($D$7*SIN($B234*2*PI()/$D$2)+$D$5)</f>
        <v>-153.3308014498817</v>
      </c>
      <c r="D234" s="59">
        <f>$D$6*($D$7*SIN( ($B234*2*PI()/$D$2) - (2*PI()/3) )+$D$5)</f>
        <v>325.09496618576264</v>
      </c>
      <c r="E234" s="59">
        <f>$D$6*($D$7*SIN( ($B234*2*PI()/$D$2) + (2*PI()/3) )+$D$5)</f>
        <v>-171.76416473588108</v>
      </c>
      <c r="F234" s="19">
        <f t="shared" si="33"/>
        <v>7</v>
      </c>
      <c r="H234" s="11">
        <f>IF( OR( $F234=7,$F234=8,$F234=1,$F234=2 ), 0,   IF( OR( $F234=3,$F234=4,$F234=11,$F234=12 ), -1, 1) ) * $H$7 * IF( OR( $F234=5,$F234=6,$F234=11,$F234=12 ), $C234, $E234 ) * $I$3</f>
        <v>0</v>
      </c>
      <c r="I234" s="11">
        <f>IF( OR( $F234=5,$F234=6,$F234=11,$F234=12 ), 0, IF( OR( $F234=3,$F234=4,$F234=7,$F234=8 ), -1, 1 ) ) * $H$7 * IF( OR( $F234=3,$F234=4,$F234=9,$F234=10 ), D234, C234 ) * $I$3</f>
        <v>0.47052363141835146</v>
      </c>
      <c r="J234" s="11">
        <f>IF( OR( $F234=3,$F234=4,$F234=9,$F234=10 ), 0, IF( OR( $F234=7,$F234=8,$F234=11,$F234=12 ), -1, 1 ) ) * $H$7 * IF( OR( $F234=5,$F234=6,$F234=11,$F234=12 ), D234, E234 ) * $I$3</f>
        <v>0.52708978088452474</v>
      </c>
      <c r="K234" s="11">
        <f>$I$3 + IF( OR( $F234=3,$F234=4,$F234=7,$F234=8,$F234=11,$F234=12 ), -1, 1 ) * $H$7 * IF( OR( $F234=3, $F234=4, $F234=9, $F234=10 ), C234, IF( OR( $F234=5, $F234=6, $F234=11, $F234=12 ), E234, D234 ) ) * $I$3</f>
        <v>2.3865876971242983E-3</v>
      </c>
      <c r="L234" s="12">
        <f t="shared" si="32"/>
        <v>1.0000000000000004</v>
      </c>
      <c r="N234" s="48">
        <f t="shared" si="34"/>
        <v>0</v>
      </c>
      <c r="O234" s="49">
        <f t="shared" si="35"/>
        <v>1</v>
      </c>
      <c r="P234" s="48">
        <f t="shared" si="36"/>
        <v>2</v>
      </c>
      <c r="Q234" s="49">
        <f t="shared" si="37"/>
        <v>0</v>
      </c>
      <c r="R234" s="48">
        <f t="shared" si="38"/>
        <v>0</v>
      </c>
      <c r="S234" s="49">
        <f t="shared" si="39"/>
        <v>1</v>
      </c>
      <c r="T234" s="54" t="str">
        <f t="shared" si="40"/>
        <v>S</v>
      </c>
      <c r="U234" s="55" t="str">
        <f t="shared" si="41"/>
        <v>H</v>
      </c>
    </row>
    <row r="235" spans="1:21" x14ac:dyDescent="0.25">
      <c r="B235" s="7">
        <v>223</v>
      </c>
      <c r="C235" s="4">
        <f>$D$6*($D$7*SIN($B235*2*PI()/$D$2)+$D$5)</f>
        <v>-158.00383128454683</v>
      </c>
      <c r="D235" s="59">
        <f>$D$6*($D$7*SIN( ($B235*2*PI()/$D$2) - (2*PI()/3) )+$D$5)</f>
        <v>325.22557814154123</v>
      </c>
      <c r="E235" s="59">
        <f>$D$6*($D$7*SIN( ($B235*2*PI()/$D$2) + (2*PI()/3) )+$D$5)</f>
        <v>-167.22174685699449</v>
      </c>
      <c r="F235" s="19">
        <f t="shared" si="33"/>
        <v>7</v>
      </c>
      <c r="H235" s="11">
        <f>IF( OR( $F235=7,$F235=8,$F235=1,$F235=2 ), 0,   IF( OR( $F235=3,$F235=4,$F235=11,$F235=12 ), -1, 1) ) * $H$7 * IF( OR( $F235=5,$F235=6,$F235=11,$F235=12 ), $C235, $E235 ) * $I$3</f>
        <v>0</v>
      </c>
      <c r="I235" s="11">
        <f>IF( OR( $F235=5,$F235=6,$F235=11,$F235=12 ), 0, IF( OR( $F235=3,$F235=4,$F235=7,$F235=8 ), -1, 1 ) ) * $H$7 * IF( OR( $F235=3,$F235=4,$F235=9,$F235=10 ), D235, C235 ) * $I$3</f>
        <v>0.48486367886310205</v>
      </c>
      <c r="J235" s="11">
        <f>IF( OR( $F235=3,$F235=4,$F235=9,$F235=10 ), 0, IF( OR( $F235=7,$F235=8,$F235=11,$F235=12 ), -1, 1 ) ) * $H$7 * IF( OR( $F235=5,$F235=6,$F235=11,$F235=12 ), D235, E235 ) * $I$3</f>
        <v>0.51315054013457029</v>
      </c>
      <c r="K235" s="11">
        <f>$I$3 + IF( OR( $F235=3,$F235=4,$F235=7,$F235=8,$F235=11,$F235=12 ), -1, 1 ) * $H$7 * IF( OR( $F235=3, $F235=4, $F235=9, $F235=10 ), C235, IF( OR( $F235=5, $F235=6, $F235=11, $F235=12 ), E235, D235 ) ) * $I$3</f>
        <v>1.9857810023279354E-3</v>
      </c>
      <c r="L235" s="12">
        <f t="shared" si="32"/>
        <v>1.0000000000000004</v>
      </c>
      <c r="N235" s="48">
        <f t="shared" si="34"/>
        <v>0</v>
      </c>
      <c r="O235" s="49">
        <f t="shared" si="35"/>
        <v>1</v>
      </c>
      <c r="P235" s="48">
        <f t="shared" si="36"/>
        <v>2</v>
      </c>
      <c r="Q235" s="49">
        <f t="shared" si="37"/>
        <v>0</v>
      </c>
      <c r="R235" s="48">
        <f t="shared" si="38"/>
        <v>0</v>
      </c>
      <c r="S235" s="49">
        <f t="shared" si="39"/>
        <v>1</v>
      </c>
      <c r="T235" s="54" t="str">
        <f t="shared" si="40"/>
        <v>S</v>
      </c>
      <c r="U235" s="55" t="str">
        <f t="shared" si="41"/>
        <v>H</v>
      </c>
    </row>
    <row r="236" spans="1:21" x14ac:dyDescent="0.25">
      <c r="A236" s="13"/>
      <c r="B236" s="14">
        <v>224</v>
      </c>
      <c r="C236" s="15">
        <f>$D$6*($D$7*SIN($B236*2*PI()/$D$2)+$D$5)</f>
        <v>-162.63455967290585</v>
      </c>
      <c r="D236" s="15">
        <f>$D$6*($D$7*SIN( ($B236*2*PI()/$D$2) - (2*PI()/3) )+$D$5)</f>
        <v>325.26911934581187</v>
      </c>
      <c r="E236" s="15">
        <f>$D$6*($D$7*SIN( ($B236*2*PI()/$D$2) + (2*PI()/3) )+$D$5)</f>
        <v>-162.63455967290608</v>
      </c>
      <c r="F236" s="19">
        <f t="shared" si="33"/>
        <v>8</v>
      </c>
      <c r="G236" s="13"/>
      <c r="H236" s="11">
        <f>IF( OR( $F236=7,$F236=8,$F236=1,$F236=2 ), 0,   IF( OR( $F236=3,$F236=4,$F236=11,$F236=12 ), -1, 1) ) * $H$7 * IF( OR( $F236=5,$F236=6,$F236=11,$F236=12 ), $C236, $E236 ) * $I$3</f>
        <v>0</v>
      </c>
      <c r="I236" s="11">
        <f>IF( OR( $F236=5,$F236=6,$F236=11,$F236=12 ), 0, IF( OR( $F236=3,$F236=4,$F236=7,$F236=8 ), -1, 1 ) ) * $H$7 * IF( OR( $F236=3,$F236=4,$F236=9,$F236=10 ), D236, C236 ) * $I$3</f>
        <v>0.49907391657659189</v>
      </c>
      <c r="J236" s="11">
        <f>IF( OR( $F236=3,$F236=4,$F236=9,$F236=10 ), 0, IF( OR( $F236=7,$F236=8,$F236=11,$F236=12 ), -1, 1 ) ) * $H$7 * IF( OR( $F236=5,$F236=6,$F236=11,$F236=12 ), D236, E236 ) * $I$3</f>
        <v>0.49907391657659261</v>
      </c>
      <c r="K236" s="11">
        <f>$I$3 + IF( OR( $F236=3,$F236=4,$F236=7,$F236=8,$F236=11,$F236=12 ), -1, 1 ) * $H$7 * IF( OR( $F236=3, $F236=4, $F236=9, $F236=10 ), C236, IF( OR( $F236=5, $F236=6, $F236=11, $F236=12 ), E236, D236 ) ) * $I$3</f>
        <v>1.8521668468156616E-3</v>
      </c>
      <c r="L236" s="14">
        <f t="shared" si="32"/>
        <v>1.0000000000000002</v>
      </c>
      <c r="N236" s="48">
        <f t="shared" si="34"/>
        <v>0</v>
      </c>
      <c r="O236" s="49">
        <f t="shared" si="35"/>
        <v>1</v>
      </c>
      <c r="P236" s="48">
        <f t="shared" si="36"/>
        <v>2</v>
      </c>
      <c r="Q236" s="49">
        <f t="shared" si="37"/>
        <v>0</v>
      </c>
      <c r="R236" s="48">
        <f t="shared" si="38"/>
        <v>0</v>
      </c>
      <c r="S236" s="49">
        <f t="shared" si="39"/>
        <v>1</v>
      </c>
      <c r="T236" s="54" t="str">
        <f t="shared" si="40"/>
        <v>S</v>
      </c>
      <c r="U236" s="55" t="str">
        <f t="shared" si="41"/>
        <v>H</v>
      </c>
    </row>
    <row r="237" spans="1:21" x14ac:dyDescent="0.25">
      <c r="B237" s="7">
        <v>225</v>
      </c>
      <c r="C237" s="4">
        <f>$D$6*($D$7*SIN($B237*2*PI()/$D$2)+$D$5)</f>
        <v>-167.22174685699437</v>
      </c>
      <c r="D237" s="59">
        <f>$D$6*($D$7*SIN( ($B237*2*PI()/$D$2) - (2*PI()/3) )+$D$5)</f>
        <v>325.22557814154123</v>
      </c>
      <c r="E237" s="59">
        <f>$D$6*($D$7*SIN( ($B237*2*PI()/$D$2) + (2*PI()/3) )+$D$5)</f>
        <v>-158.00383128454706</v>
      </c>
      <c r="F237" s="19">
        <f t="shared" si="33"/>
        <v>8</v>
      </c>
      <c r="H237" s="11">
        <f>IF( OR( $F237=7,$F237=8,$F237=1,$F237=2 ), 0,   IF( OR( $F237=3,$F237=4,$F237=11,$F237=12 ), -1, 1) ) * $H$7 * IF( OR( $F237=5,$F237=6,$F237=11,$F237=12 ), $C237, $E237 ) * $I$3</f>
        <v>0</v>
      </c>
      <c r="I237" s="11">
        <f>IF( OR( $F237=5,$F237=6,$F237=11,$F237=12 ), 0, IF( OR( $F237=3,$F237=4,$F237=7,$F237=8 ), -1, 1 ) ) * $H$7 * IF( OR( $F237=3,$F237=4,$F237=9,$F237=10 ), D237, C237 ) * $I$3</f>
        <v>0.51315054013456984</v>
      </c>
      <c r="J237" s="11">
        <f>IF( OR( $F237=3,$F237=4,$F237=9,$F237=10 ), 0, IF( OR( $F237=7,$F237=8,$F237=11,$F237=12 ), -1, 1 ) ) * $H$7 * IF( OR( $F237=5,$F237=6,$F237=11,$F237=12 ), D237, E237 ) * $I$3</f>
        <v>0.48486367886310272</v>
      </c>
      <c r="K237" s="11">
        <f>$I$3 + IF( OR( $F237=3,$F237=4,$F237=7,$F237=8,$F237=11,$F237=12 ), -1, 1 ) * $H$7 * IF( OR( $F237=3, $F237=4, $F237=9, $F237=10 ), C237, IF( OR( $F237=5, $F237=6, $F237=11, $F237=12 ), E237, D237 ) ) * $I$3</f>
        <v>1.9857810023279354E-3</v>
      </c>
      <c r="L237" s="12">
        <f t="shared" si="32"/>
        <v>1.0000000000000004</v>
      </c>
      <c r="N237" s="48">
        <f t="shared" si="34"/>
        <v>0</v>
      </c>
      <c r="O237" s="49">
        <f t="shared" si="35"/>
        <v>1</v>
      </c>
      <c r="P237" s="48">
        <f t="shared" si="36"/>
        <v>2</v>
      </c>
      <c r="Q237" s="49">
        <f t="shared" si="37"/>
        <v>0</v>
      </c>
      <c r="R237" s="48">
        <f t="shared" si="38"/>
        <v>0</v>
      </c>
      <c r="S237" s="49">
        <f t="shared" si="39"/>
        <v>1</v>
      </c>
      <c r="T237" s="54" t="str">
        <f t="shared" si="40"/>
        <v>S</v>
      </c>
      <c r="U237" s="55" t="str">
        <f t="shared" si="41"/>
        <v>H</v>
      </c>
    </row>
    <row r="238" spans="1:21" x14ac:dyDescent="0.25">
      <c r="B238" s="7">
        <v>226</v>
      </c>
      <c r="C238" s="4">
        <f>$D$6*($D$7*SIN($B238*2*PI()/$D$2)+$D$5)</f>
        <v>-171.76416473588088</v>
      </c>
      <c r="D238" s="59">
        <f>$D$6*($D$7*SIN( ($B238*2*PI()/$D$2) - (2*PI()/3) )+$D$5)</f>
        <v>325.09496618576264</v>
      </c>
      <c r="E238" s="59">
        <f>$D$6*($D$7*SIN( ($B238*2*PI()/$D$2) + (2*PI()/3) )+$D$5)</f>
        <v>-153.33080144988179</v>
      </c>
      <c r="F238" s="19">
        <f t="shared" si="33"/>
        <v>8</v>
      </c>
      <c r="H238" s="11">
        <f>IF( OR( $F238=7,$F238=8,$F238=1,$F238=2 ), 0,   IF( OR( $F238=3,$F238=4,$F238=11,$F238=12 ), -1, 1) ) * $H$7 * IF( OR( $F238=5,$F238=6,$F238=11,$F238=12 ), $C238, $E238 ) * $I$3</f>
        <v>0</v>
      </c>
      <c r="I238" s="11">
        <f>IF( OR( $F238=5,$F238=6,$F238=11,$F238=12 ), 0, IF( OR( $F238=3,$F238=4,$F238=7,$F238=8 ), -1, 1 ) ) * $H$7 * IF( OR( $F238=3,$F238=4,$F238=9,$F238=10 ), D238, C238 ) * $I$3</f>
        <v>0.52708978088452407</v>
      </c>
      <c r="J238" s="11">
        <f>IF( OR( $F238=3,$F238=4,$F238=9,$F238=10 ), 0, IF( OR( $F238=7,$F238=8,$F238=11,$F238=12 ), -1, 1 ) ) * $H$7 * IF( OR( $F238=5,$F238=6,$F238=11,$F238=12 ), D238, E238 ) * $I$3</f>
        <v>0.47052363141835168</v>
      </c>
      <c r="K238" s="11">
        <f>$I$3 + IF( OR( $F238=3,$F238=4,$F238=7,$F238=8,$F238=11,$F238=12 ), -1, 1 ) * $H$7 * IF( OR( $F238=3, $F238=4, $F238=9, $F238=10 ), C238, IF( OR( $F238=5, $F238=6, $F238=11, $F238=12 ), E238, D238 ) ) * $I$3</f>
        <v>2.3865876971242983E-3</v>
      </c>
      <c r="L238" s="12">
        <f t="shared" si="32"/>
        <v>1</v>
      </c>
      <c r="N238" s="48">
        <f t="shared" si="34"/>
        <v>0</v>
      </c>
      <c r="O238" s="49">
        <f t="shared" si="35"/>
        <v>1</v>
      </c>
      <c r="P238" s="48">
        <f t="shared" si="36"/>
        <v>2</v>
      </c>
      <c r="Q238" s="49">
        <f t="shared" si="37"/>
        <v>0</v>
      </c>
      <c r="R238" s="48">
        <f t="shared" si="38"/>
        <v>0</v>
      </c>
      <c r="S238" s="49">
        <f t="shared" si="39"/>
        <v>1</v>
      </c>
      <c r="T238" s="54" t="str">
        <f t="shared" si="40"/>
        <v>S</v>
      </c>
      <c r="U238" s="55" t="str">
        <f t="shared" si="41"/>
        <v>H</v>
      </c>
    </row>
    <row r="239" spans="1:21" x14ac:dyDescent="0.25">
      <c r="B239" s="7">
        <v>227</v>
      </c>
      <c r="C239" s="4">
        <f>$D$6*($D$7*SIN($B239*2*PI()/$D$2)+$D$5)</f>
        <v>-176.26059719445939</v>
      </c>
      <c r="D239" s="59">
        <f>$D$6*($D$7*SIN( ($B239*2*PI()/$D$2) - (2*PI()/3) )+$D$5)</f>
        <v>324.87731844645486</v>
      </c>
      <c r="E239" s="59">
        <f>$D$6*($D$7*SIN( ($B239*2*PI()/$D$2) + (2*PI()/3) )+$D$5)</f>
        <v>-148.6167212519955</v>
      </c>
      <c r="F239" s="19">
        <f t="shared" si="33"/>
        <v>8</v>
      </c>
      <c r="H239" s="11">
        <f>IF( OR( $F239=7,$F239=8,$F239=1,$F239=2 ), 0,   IF( OR( $F239=3,$F239=4,$F239=11,$F239=12 ), -1, 1) ) * $H$7 * IF( OR( $F239=5,$F239=6,$F239=11,$F239=12 ), $C239, $E239 ) * $I$3</f>
        <v>0</v>
      </c>
      <c r="I239" s="11">
        <f>IF( OR( $F239=5,$F239=6,$F239=11,$F239=12 ), 0, IF( OR( $F239=3,$F239=4,$F239=7,$F239=8 ), -1, 1 ) ) * $H$7 * IF( OR( $F239=3,$F239=4,$F239=9,$F239=10 ), D239, C239 ) * $I$3</f>
        <v>0.54088790695464217</v>
      </c>
      <c r="J239" s="11">
        <f>IF( OR( $F239=3,$F239=4,$F239=9,$F239=10 ), 0, IF( OR( $F239=7,$F239=8,$F239=11,$F239=12 ), -1, 1 ) ) * $H$7 * IF( OR( $F239=5,$F239=6,$F239=11,$F239=12 ), D239, E239 ) * $I$3</f>
        <v>0.45605761341979706</v>
      </c>
      <c r="K239" s="11">
        <f>$I$3 + IF( OR( $F239=3,$F239=4,$F239=7,$F239=8,$F239=11,$F239=12 ), -1, 1 ) * $H$7 * IF( OR( $F239=3, $F239=4, $F239=9, $F239=10 ), C239, IF( OR( $F239=5, $F239=6, $F239=11, $F239=12 ), E239, D239 ) ) * $I$3</f>
        <v>3.0544796255609352E-3</v>
      </c>
      <c r="L239" s="12">
        <f t="shared" si="32"/>
        <v>1.0000000000000002</v>
      </c>
      <c r="N239" s="48">
        <f t="shared" si="34"/>
        <v>0</v>
      </c>
      <c r="O239" s="49">
        <f t="shared" si="35"/>
        <v>1</v>
      </c>
      <c r="P239" s="48">
        <f t="shared" si="36"/>
        <v>2</v>
      </c>
      <c r="Q239" s="49">
        <f t="shared" si="37"/>
        <v>0</v>
      </c>
      <c r="R239" s="48">
        <f t="shared" si="38"/>
        <v>0</v>
      </c>
      <c r="S239" s="49">
        <f t="shared" si="39"/>
        <v>1</v>
      </c>
      <c r="T239" s="54" t="str">
        <f t="shared" si="40"/>
        <v>S</v>
      </c>
      <c r="U239" s="55" t="str">
        <f t="shared" si="41"/>
        <v>H</v>
      </c>
    </row>
    <row r="240" spans="1:21" x14ac:dyDescent="0.25">
      <c r="B240" s="7">
        <v>228</v>
      </c>
      <c r="C240" s="4">
        <f>$D$6*($D$7*SIN($B240*2*PI()/$D$2)+$D$5)</f>
        <v>-180.70984042903342</v>
      </c>
      <c r="D240" s="59">
        <f>$D$6*($D$7*SIN( ($B240*2*PI()/$D$2) - (2*PI()/3) )+$D$5)</f>
        <v>324.57269319318067</v>
      </c>
      <c r="E240" s="59">
        <f>$D$6*($D$7*SIN( ($B240*2*PI()/$D$2) + (2*PI()/3) )+$D$5)</f>
        <v>-143.86285276414745</v>
      </c>
      <c r="F240" s="19">
        <f t="shared" si="33"/>
        <v>8</v>
      </c>
      <c r="H240" s="11">
        <f>IF( OR( $F240=7,$F240=8,$F240=1,$F240=2 ), 0,   IF( OR( $F240=3,$F240=4,$F240=11,$F240=12 ), -1, 1) ) * $H$7 * IF( OR( $F240=5,$F240=6,$F240=11,$F240=12 ), $C240, $E240 ) * $I$3</f>
        <v>0</v>
      </c>
      <c r="I240" s="11">
        <f>IF( OR( $F240=5,$F240=6,$F240=11,$F240=12 ), 0, IF( OR( $F240=3,$F240=4,$F240=7,$F240=8 ), -1, 1 ) ) * $H$7 * IF( OR( $F240=3,$F240=4,$F240=9,$F240=10 ), D240, C240 ) * $I$3</f>
        <v>0.5545412242529254</v>
      </c>
      <c r="J240" s="11">
        <f>IF( OR( $F240=3,$F240=4,$F240=9,$F240=10 ), 0, IF( OR( $F240=7,$F240=8,$F240=11,$F240=12 ), -1, 1 ) ) * $H$7 * IF( OR( $F240=5,$F240=6,$F240=11,$F240=12 ), D240, E240 ) * $I$3</f>
        <v>0.44146949777025707</v>
      </c>
      <c r="K240" s="11">
        <f>$I$3 + IF( OR( $F240=3,$F240=4,$F240=7,$F240=8,$F240=11,$F240=12 ), -1, 1 ) * $H$7 * IF( OR( $F240=3, $F240=4, $F240=9, $F240=10 ), C240, IF( OR( $F240=5, $F240=6, $F240=11, $F240=12 ), E240, D240 ) ) * $I$3</f>
        <v>3.9892779768181397E-3</v>
      </c>
      <c r="L240" s="12">
        <f t="shared" si="32"/>
        <v>1.0000000000000004</v>
      </c>
      <c r="N240" s="48">
        <f t="shared" si="34"/>
        <v>0</v>
      </c>
      <c r="O240" s="49">
        <f t="shared" si="35"/>
        <v>1</v>
      </c>
      <c r="P240" s="48">
        <f t="shared" si="36"/>
        <v>2</v>
      </c>
      <c r="Q240" s="49">
        <f t="shared" si="37"/>
        <v>0</v>
      </c>
      <c r="R240" s="48">
        <f t="shared" si="38"/>
        <v>0</v>
      </c>
      <c r="S240" s="49">
        <f t="shared" si="39"/>
        <v>1</v>
      </c>
      <c r="T240" s="54" t="str">
        <f t="shared" si="40"/>
        <v>S</v>
      </c>
      <c r="U240" s="55" t="str">
        <f t="shared" si="41"/>
        <v>H</v>
      </c>
    </row>
    <row r="241" spans="2:21" x14ac:dyDescent="0.25">
      <c r="B241" s="7">
        <v>229</v>
      </c>
      <c r="C241" s="4">
        <f>$D$6*($D$7*SIN($B241*2*PI()/$D$2)+$D$5)</f>
        <v>-185.11070326960223</v>
      </c>
      <c r="D241" s="59">
        <f>$D$6*($D$7*SIN( ($B241*2*PI()/$D$2) - (2*PI()/3) )+$D$5)</f>
        <v>324.18117198148644</v>
      </c>
      <c r="E241" s="59">
        <f>$D$6*($D$7*SIN( ($B241*2*PI()/$D$2) + (2*PI()/3) )+$D$5)</f>
        <v>-139.0704687118843</v>
      </c>
      <c r="F241" s="19">
        <f t="shared" si="33"/>
        <v>8</v>
      </c>
      <c r="H241" s="11">
        <f>IF( OR( $F241=7,$F241=8,$F241=1,$F241=2 ), 0,   IF( OR( $F241=3,$F241=4,$F241=11,$F241=12 ), -1, 1) ) * $H$7 * IF( OR( $F241=5,$F241=6,$F241=11,$F241=12 ), $C241, $E241 ) * $I$3</f>
        <v>0</v>
      </c>
      <c r="I241" s="11">
        <f>IF( OR( $F241=5,$F241=6,$F241=11,$F241=12 ), 0, IF( OR( $F241=3,$F241=4,$F241=7,$F241=8 ), -1, 1 ) ) * $H$7 * IF( OR( $F241=3,$F241=4,$F241=9,$F241=10 ), D241, C241 ) * $I$3</f>
        <v>0.56804607745618318</v>
      </c>
      <c r="J241" s="11">
        <f>IF( OR( $F241=3,$F241=4,$F241=9,$F241=10 ), 0, IF( OR( $F241=7,$F241=8,$F241=11,$F241=12 ), -1, 1 ) ) * $H$7 * IF( OR( $F241=5,$F241=6,$F241=11,$F241=12 ), D241, E241 ) * $I$3</f>
        <v>0.42676319006104374</v>
      </c>
      <c r="K241" s="11">
        <f>$I$3 + IF( OR( $F241=3,$F241=4,$F241=7,$F241=8,$F241=11,$F241=12 ), -1, 1 ) * $H$7 * IF( OR( $F241=3, $F241=4, $F241=9, $F241=10 ), C241, IF( OR( $F241=5, $F241=6, $F241=11, $F241=12 ), E241, D241 ) ) * $I$3</f>
        <v>5.1907324827733525E-3</v>
      </c>
      <c r="L241" s="12">
        <f t="shared" si="32"/>
        <v>1.0000000000000002</v>
      </c>
      <c r="N241" s="48">
        <f t="shared" si="34"/>
        <v>0</v>
      </c>
      <c r="O241" s="49">
        <f t="shared" si="35"/>
        <v>1</v>
      </c>
      <c r="P241" s="48">
        <f t="shared" si="36"/>
        <v>2</v>
      </c>
      <c r="Q241" s="49">
        <f t="shared" si="37"/>
        <v>0</v>
      </c>
      <c r="R241" s="48">
        <f t="shared" si="38"/>
        <v>0</v>
      </c>
      <c r="S241" s="49">
        <f t="shared" si="39"/>
        <v>1</v>
      </c>
      <c r="T241" s="54" t="str">
        <f t="shared" si="40"/>
        <v>S</v>
      </c>
      <c r="U241" s="55" t="str">
        <f t="shared" si="41"/>
        <v>H</v>
      </c>
    </row>
    <row r="242" spans="2:21" x14ac:dyDescent="0.25">
      <c r="B242" s="7">
        <v>230</v>
      </c>
      <c r="C242" s="4">
        <f>$D$6*($D$7*SIN($B242*2*PI()/$D$2)+$D$5)</f>
        <v>-189.46200749876684</v>
      </c>
      <c r="D242" s="59">
        <f>$D$6*($D$7*SIN( ($B242*2*PI()/$D$2) - (2*PI()/3) )+$D$5)</f>
        <v>323.70285963106795</v>
      </c>
      <c r="E242" s="59">
        <f>$D$6*($D$7*SIN( ($B242*2*PI()/$D$2) + (2*PI()/3) )+$D$5)</f>
        <v>-134.2408521323012</v>
      </c>
      <c r="F242" s="19">
        <f t="shared" si="33"/>
        <v>8</v>
      </c>
      <c r="H242" s="11">
        <f>IF( OR( $F242=7,$F242=8,$F242=1,$F242=2 ), 0,   IF( OR( $F242=3,$F242=4,$F242=11,$F242=12 ), -1, 1) ) * $H$7 * IF( OR( $F242=5,$F242=6,$F242=11,$F242=12 ), $C242, $E242 ) * $I$3</f>
        <v>0</v>
      </c>
      <c r="I242" s="11">
        <f>IF( OR( $F242=5,$F242=6,$F242=11,$F242=12 ), 0, IF( OR( $F242=3,$F242=4,$F242=7,$F242=8 ), -1, 1 ) ) * $H$7 * IF( OR( $F242=3,$F242=4,$F242=9,$F242=10 ), D242, C242 ) * $I$3</f>
        <v>0.58139885098865429</v>
      </c>
      <c r="J242" s="11">
        <f>IF( OR( $F242=3,$F242=4,$F242=9,$F242=10 ), 0, IF( OR( $F242=7,$F242=8,$F242=11,$F242=12 ), -1, 1 ) ) * $H$7 * IF( OR( $F242=5,$F242=6,$F242=11,$F242=12 ), D242, E242 ) * $I$3</f>
        <v>0.41194262752634325</v>
      </c>
      <c r="K242" s="11">
        <f>$I$3 + IF( OR( $F242=3,$F242=4,$F242=7,$F242=8,$F242=11,$F242=12 ), -1, 1 ) * $H$7 * IF( OR( $F242=3, $F242=4, $F242=9, $F242=10 ), C242, IF( OR( $F242=5, $F242=6, $F242=11, $F242=12 ), E242, D242 ) ) * $I$3</f>
        <v>6.6585214850027885E-3</v>
      </c>
      <c r="L242" s="12">
        <f t="shared" si="32"/>
        <v>1.0000000000000004</v>
      </c>
      <c r="N242" s="48">
        <f t="shared" si="34"/>
        <v>0</v>
      </c>
      <c r="O242" s="49">
        <f t="shared" si="35"/>
        <v>1</v>
      </c>
      <c r="P242" s="48">
        <f t="shared" si="36"/>
        <v>2</v>
      </c>
      <c r="Q242" s="49">
        <f t="shared" si="37"/>
        <v>0</v>
      </c>
      <c r="R242" s="48">
        <f t="shared" si="38"/>
        <v>0</v>
      </c>
      <c r="S242" s="49">
        <f t="shared" si="39"/>
        <v>1</v>
      </c>
      <c r="T242" s="54" t="str">
        <f t="shared" si="40"/>
        <v>S</v>
      </c>
      <c r="U242" s="55" t="str">
        <f t="shared" si="41"/>
        <v>H</v>
      </c>
    </row>
    <row r="243" spans="2:21" x14ac:dyDescent="0.25">
      <c r="B243" s="7">
        <v>231</v>
      </c>
      <c r="C243" s="4">
        <f>$D$6*($D$7*SIN($B243*2*PI()/$D$2)+$D$5)</f>
        <v>-193.7625881671664</v>
      </c>
      <c r="D243" s="59">
        <f>$D$6*($D$7*SIN( ($B243*2*PI()/$D$2) - (2*PI()/3) )+$D$5)</f>
        <v>323.13788419770736</v>
      </c>
      <c r="E243" s="59">
        <f>$D$6*($D$7*SIN( ($B243*2*PI()/$D$2) + (2*PI()/3) )+$D$5)</f>
        <v>-129.37529603054108</v>
      </c>
      <c r="F243" s="19">
        <f t="shared" si="33"/>
        <v>8</v>
      </c>
      <c r="H243" s="11">
        <f>IF( OR( $F243=7,$F243=8,$F243=1,$F243=2 ), 0,   IF( OR( $F243=3,$F243=4,$F243=11,$F243=12 ), -1, 1) ) * $H$7 * IF( OR( $F243=5,$F243=6,$F243=11,$F243=12 ), $C243, $E243 ) * $I$3</f>
        <v>0</v>
      </c>
      <c r="I243" s="11">
        <f>IF( OR( $F243=5,$F243=6,$F243=11,$F243=12 ), 0, IF( OR( $F243=3,$F243=4,$F243=7,$F243=8 ), -1, 1 ) ) * $H$7 * IF( OR( $F243=3,$F243=4,$F243=9,$F243=10 ), D243, C243 ) * $I$3</f>
        <v>0.59459596998998121</v>
      </c>
      <c r="J243" s="11">
        <f>IF( OR( $F243=3,$F243=4,$F243=9,$F243=10 ), 0, IF( OR( $F243=7,$F243=8,$F243=11,$F243=12 ), -1, 1 ) ) * $H$7 * IF( OR( $F243=5,$F243=6,$F243=11,$F243=12 ), D243, E243 ) * $I$3</f>
        <v>0.39701177798912096</v>
      </c>
      <c r="K243" s="11">
        <f>$I$3 + IF( OR( $F243=3,$F243=4,$F243=7,$F243=8,$F243=11,$F243=12 ), -1, 1 ) * $H$7 * IF( OR( $F243=3, $F243=4, $F243=9, $F243=10 ), C243, IF( OR( $F243=5, $F243=6, $F243=11, $F243=12 ), E243, D243 ) ) * $I$3</f>
        <v>8.3922520208982165E-3</v>
      </c>
      <c r="L243" s="12">
        <f t="shared" si="32"/>
        <v>1.0000000000000004</v>
      </c>
      <c r="N243" s="48">
        <f t="shared" si="34"/>
        <v>0</v>
      </c>
      <c r="O243" s="49">
        <f t="shared" si="35"/>
        <v>1</v>
      </c>
      <c r="P243" s="48">
        <f t="shared" si="36"/>
        <v>2</v>
      </c>
      <c r="Q243" s="49">
        <f t="shared" si="37"/>
        <v>0</v>
      </c>
      <c r="R243" s="48">
        <f t="shared" si="38"/>
        <v>0</v>
      </c>
      <c r="S243" s="49">
        <f t="shared" si="39"/>
        <v>1</v>
      </c>
      <c r="T243" s="54" t="str">
        <f t="shared" si="40"/>
        <v>S</v>
      </c>
      <c r="U243" s="55" t="str">
        <f t="shared" si="41"/>
        <v>H</v>
      </c>
    </row>
    <row r="244" spans="2:21" x14ac:dyDescent="0.25">
      <c r="B244" s="7">
        <v>232</v>
      </c>
      <c r="C244" s="4">
        <f>$D$6*($D$7*SIN($B244*2*PI()/$D$2)+$D$5)</f>
        <v>-198.01129390536454</v>
      </c>
      <c r="D244" s="59">
        <f>$D$6*($D$7*SIN( ($B244*2*PI()/$D$2) - (2*PI()/3) )+$D$5)</f>
        <v>322.48639693898986</v>
      </c>
      <c r="E244" s="59">
        <f>$D$6*($D$7*SIN( ($B244*2*PI()/$D$2) + (2*PI()/3) )+$D$5)</f>
        <v>-124.47510303362552</v>
      </c>
      <c r="F244" s="19">
        <f t="shared" si="33"/>
        <v>8</v>
      </c>
      <c r="H244" s="11">
        <f>IF( OR( $F244=7,$F244=8,$F244=1,$F244=2 ), 0,   IF( OR( $F244=3,$F244=4,$F244=11,$F244=12 ), -1, 1) ) * $H$7 * IF( OR( $F244=5,$F244=6,$F244=11,$F244=12 ), $C244, $E244 ) * $I$3</f>
        <v>0</v>
      </c>
      <c r="I244" s="11">
        <f>IF( OR( $F244=5,$F244=6,$F244=11,$F244=12 ), 0, IF( OR( $F244=3,$F244=4,$F244=7,$F244=8 ), -1, 1 ) ) * $H$7 * IF( OR( $F244=3,$F244=4,$F244=9,$F244=10 ), D244, C244 ) * $I$3</f>
        <v>0.60763390127229056</v>
      </c>
      <c r="J244" s="11">
        <f>IF( OR( $F244=3,$F244=4,$F244=9,$F244=10 ), 0, IF( OR( $F244=7,$F244=8,$F244=11,$F244=12 ), -1, 1 ) ) * $H$7 * IF( OR( $F244=5,$F244=6,$F244=11,$F244=12 ), D244, E244 ) * $I$3</f>
        <v>0.38197463879883814</v>
      </c>
      <c r="K244" s="11">
        <f>$I$3 + IF( OR( $F244=3,$F244=4,$F244=7,$F244=8,$F244=11,$F244=12 ), -1, 1 ) * $H$7 * IF( OR( $F244=3, $F244=4, $F244=9, $F244=10 ), C244, IF( OR( $F244=5, $F244=6, $F244=11, $F244=12 ), E244, D244 ) ) * $I$3</f>
        <v>1.0391459928871916E-2</v>
      </c>
      <c r="L244" s="12">
        <f t="shared" ref="L244:L307" si="42">SUM(H244:K244)</f>
        <v>1.0000000000000007</v>
      </c>
      <c r="N244" s="48">
        <f t="shared" si="34"/>
        <v>0</v>
      </c>
      <c r="O244" s="49">
        <f t="shared" si="35"/>
        <v>1</v>
      </c>
      <c r="P244" s="48">
        <f t="shared" si="36"/>
        <v>2</v>
      </c>
      <c r="Q244" s="49">
        <f t="shared" si="37"/>
        <v>0</v>
      </c>
      <c r="R244" s="48">
        <f t="shared" si="38"/>
        <v>0</v>
      </c>
      <c r="S244" s="49">
        <f t="shared" si="39"/>
        <v>1</v>
      </c>
      <c r="T244" s="54" t="str">
        <f t="shared" si="40"/>
        <v>S</v>
      </c>
      <c r="U244" s="55" t="str">
        <f t="shared" si="41"/>
        <v>H</v>
      </c>
    </row>
    <row r="245" spans="2:21" x14ac:dyDescent="0.25">
      <c r="B245" s="7">
        <v>233</v>
      </c>
      <c r="C245" s="4">
        <f>$D$6*($D$7*SIN($B245*2*PI()/$D$2)+$D$5)</f>
        <v>-202.20698723209759</v>
      </c>
      <c r="D245" s="59">
        <f>$D$6*($D$7*SIN( ($B245*2*PI()/$D$2) - (2*PI()/3) )+$D$5)</f>
        <v>321.74857227380801</v>
      </c>
      <c r="E245" s="59">
        <f>$D$6*($D$7*SIN( ($B245*2*PI()/$D$2) + (2*PI()/3) )+$D$5)</f>
        <v>-119.54158504171052</v>
      </c>
      <c r="F245" s="19">
        <f t="shared" si="33"/>
        <v>8</v>
      </c>
      <c r="H245" s="11">
        <f>IF( OR( $F245=7,$F245=8,$F245=1,$F245=2 ), 0,   IF( OR( $F245=3,$F245=4,$F245=11,$F245=12 ), -1, 1) ) * $H$7 * IF( OR( $F245=5,$F245=6,$F245=11,$F245=12 ), $C245, $E245 ) * $I$3</f>
        <v>0</v>
      </c>
      <c r="I245" s="11">
        <f>IF( OR( $F245=5,$F245=6,$F245=11,$F245=12 ), 0, IF( OR( $F245=3,$F245=4,$F245=7,$F245=8 ), -1, 1 ) ) * $H$7 * IF( OR( $F245=3,$F245=4,$F245=9,$F245=10 ), D245, C245 ) * $I$3</f>
        <v>0.62050915426610909</v>
      </c>
      <c r="J245" s="11">
        <f>IF( OR( $F245=3,$F245=4,$F245=9,$F245=10 ), 0, IF( OR( $F245=7,$F245=8,$F245=11,$F245=12 ), -1, 1 ) ) * $H$7 * IF( OR( $F245=5,$F245=6,$F245=11,$F245=12 ), D245, E245 ) * $I$3</f>
        <v>0.36683523576126659</v>
      </c>
      <c r="K245" s="11">
        <f>$I$3 + IF( OR( $F245=3,$F245=4,$F245=7,$F245=8,$F245=11,$F245=12 ), -1, 1 ) * $H$7 * IF( OR( $F245=3, $F245=4, $F245=9, $F245=10 ), C245, IF( OR( $F245=5, $F245=6, $F245=11, $F245=12 ), E245, D245 ) ) * $I$3</f>
        <v>1.2655609972624604E-2</v>
      </c>
      <c r="L245" s="12">
        <f t="shared" si="42"/>
        <v>1.0000000000000004</v>
      </c>
      <c r="N245" s="48">
        <f t="shared" si="34"/>
        <v>0</v>
      </c>
      <c r="O245" s="49">
        <f t="shared" si="35"/>
        <v>1</v>
      </c>
      <c r="P245" s="48">
        <f t="shared" si="36"/>
        <v>2</v>
      </c>
      <c r="Q245" s="49">
        <f t="shared" si="37"/>
        <v>0</v>
      </c>
      <c r="R245" s="48">
        <f t="shared" si="38"/>
        <v>0</v>
      </c>
      <c r="S245" s="49">
        <f t="shared" si="39"/>
        <v>1</v>
      </c>
      <c r="T245" s="54" t="str">
        <f t="shared" si="40"/>
        <v>S</v>
      </c>
      <c r="U245" s="55" t="str">
        <f t="shared" si="41"/>
        <v>H</v>
      </c>
    </row>
    <row r="246" spans="2:21" x14ac:dyDescent="0.25">
      <c r="B246" s="7">
        <v>234</v>
      </c>
      <c r="C246" s="4">
        <f>$D$6*($D$7*SIN($B246*2*PI()/$D$2)+$D$5)</f>
        <v>-206.34854485880626</v>
      </c>
      <c r="D246" s="59">
        <f>$D$6*($D$7*SIN( ($B246*2*PI()/$D$2) - (2*PI()/3) )+$D$5)</f>
        <v>320.92460773566597</v>
      </c>
      <c r="E246" s="59">
        <f>$D$6*($D$7*SIN( ($B246*2*PI()/$D$2) + (2*PI()/3) )+$D$5)</f>
        <v>-114.57606287685981</v>
      </c>
      <c r="F246" s="19">
        <f t="shared" si="33"/>
        <v>8</v>
      </c>
      <c r="H246" s="11">
        <f>IF( OR( $F246=7,$F246=8,$F246=1,$F246=2 ), 0,   IF( OR( $F246=3,$F246=4,$F246=11,$F246=12 ), -1, 1) ) * $H$7 * IF( OR( $F246=5,$F246=6,$F246=11,$F246=12 ), $C246, $E246 ) * $I$3</f>
        <v>0</v>
      </c>
      <c r="I246" s="11">
        <f>IF( OR( $F246=5,$F246=6,$F246=11,$F246=12 ), 0, IF( OR( $F246=3,$F246=4,$F246=7,$F246=8 ), -1, 1 ) ) * $H$7 * IF( OR( $F246=3,$F246=4,$F246=9,$F246=10 ), D246, C246 ) * $I$3</f>
        <v>0.63321828195487484</v>
      </c>
      <c r="J246" s="11">
        <f>IF( OR( $F246=3,$F246=4,$F246=9,$F246=10 ), 0, IF( OR( $F246=7,$F246=8,$F246=11,$F246=12 ), -1, 1 ) ) * $H$7 * IF( OR( $F246=5,$F246=6,$F246=11,$F246=12 ), D246, E246 ) * $I$3</f>
        <v>0.35159762206068501</v>
      </c>
      <c r="K246" s="11">
        <f>$I$3 + IF( OR( $F246=3,$F246=4,$F246=7,$F246=8,$F246=11,$F246=12 ), -1, 1 ) * $H$7 * IF( OR( $F246=3, $F246=4, $F246=9, $F246=10 ), C246, IF( OR( $F246=5, $F246=6, $F246=11, $F246=12 ), E246, D246 ) ) * $I$3</f>
        <v>1.5184095984440482E-2</v>
      </c>
      <c r="L246" s="12">
        <f t="shared" si="42"/>
        <v>1.0000000000000004</v>
      </c>
      <c r="N246" s="48">
        <f t="shared" si="34"/>
        <v>0</v>
      </c>
      <c r="O246" s="49">
        <f t="shared" si="35"/>
        <v>1</v>
      </c>
      <c r="P246" s="48">
        <f t="shared" si="36"/>
        <v>2</v>
      </c>
      <c r="Q246" s="49">
        <f t="shared" si="37"/>
        <v>0</v>
      </c>
      <c r="R246" s="48">
        <f t="shared" si="38"/>
        <v>0</v>
      </c>
      <c r="S246" s="49">
        <f t="shared" si="39"/>
        <v>1</v>
      </c>
      <c r="T246" s="54" t="str">
        <f t="shared" si="40"/>
        <v>S</v>
      </c>
      <c r="U246" s="55" t="str">
        <f t="shared" si="41"/>
        <v>H</v>
      </c>
    </row>
    <row r="247" spans="2:21" x14ac:dyDescent="0.25">
      <c r="B247" s="7">
        <v>235</v>
      </c>
      <c r="C247" s="4">
        <f>$D$6*($D$7*SIN($B247*2*PI()/$D$2)+$D$5)</f>
        <v>-210.43485799036776</v>
      </c>
      <c r="D247" s="59">
        <f>$D$6*($D$7*SIN( ($B247*2*PI()/$D$2) - (2*PI()/3) )+$D$5)</f>
        <v>320.01472391979485</v>
      </c>
      <c r="E247" s="59">
        <f>$D$6*($D$7*SIN( ($B247*2*PI()/$D$2) + (2*PI()/3) )+$D$5)</f>
        <v>-109.57986592942734</v>
      </c>
      <c r="F247" s="19">
        <f t="shared" si="33"/>
        <v>8</v>
      </c>
      <c r="H247" s="11">
        <f>IF( OR( $F247=7,$F247=8,$F247=1,$F247=2 ), 0,   IF( OR( $F247=3,$F247=4,$F247=11,$F247=12 ), -1, 1) ) * $H$7 * IF( OR( $F247=5,$F247=6,$F247=11,$F247=12 ), $C247, $E247 ) * $I$3</f>
        <v>0</v>
      </c>
      <c r="I247" s="11">
        <f>IF( OR( $F247=5,$F247=6,$F247=11,$F247=12 ), 0, IF( OR( $F247=3,$F247=4,$F247=7,$F247=8 ), -1, 1 ) ) * $H$7 * IF( OR( $F247=3,$F247=4,$F247=9,$F247=10 ), D247, C247 ) * $I$3</f>
        <v>0.64575788179778881</v>
      </c>
      <c r="J247" s="11">
        <f>IF( OR( $F247=3,$F247=4,$F247=9,$F247=10 ), 0, IF( OR( $F247=7,$F247=8,$F247=11,$F247=12 ), -1, 1 ) ) * $H$7 * IF( OR( $F247=5,$F247=6,$F247=11,$F247=12 ), D247, E247 ) * $I$3</f>
        <v>0.33626587717473916</v>
      </c>
      <c r="K247" s="11">
        <f>$I$3 + IF( OR( $F247=3,$F247=4,$F247=7,$F247=8,$F247=11,$F247=12 ), -1, 1 ) * $H$7 * IF( OR( $F247=3, $F247=4, $F247=9, $F247=10 ), C247, IF( OR( $F247=5, $F247=6, $F247=11, $F247=12 ), E247, D247 ) ) * $I$3</f>
        <v>1.7976241027472861E-2</v>
      </c>
      <c r="L247" s="12">
        <f t="shared" si="42"/>
        <v>1.0000000000000009</v>
      </c>
      <c r="N247" s="48">
        <f t="shared" si="34"/>
        <v>0</v>
      </c>
      <c r="O247" s="49">
        <f t="shared" si="35"/>
        <v>1</v>
      </c>
      <c r="P247" s="48">
        <f t="shared" si="36"/>
        <v>2</v>
      </c>
      <c r="Q247" s="49">
        <f t="shared" si="37"/>
        <v>0</v>
      </c>
      <c r="R247" s="48">
        <f t="shared" si="38"/>
        <v>0</v>
      </c>
      <c r="S247" s="49">
        <f t="shared" si="39"/>
        <v>1</v>
      </c>
      <c r="T247" s="54" t="str">
        <f t="shared" si="40"/>
        <v>S</v>
      </c>
      <c r="U247" s="55" t="str">
        <f t="shared" si="41"/>
        <v>H</v>
      </c>
    </row>
    <row r="248" spans="2:21" x14ac:dyDescent="0.25">
      <c r="B248" s="7">
        <v>236</v>
      </c>
      <c r="C248" s="4">
        <f>$D$6*($D$7*SIN($B248*2*PI()/$D$2)+$D$5)</f>
        <v>-214.4648326219459</v>
      </c>
      <c r="D248" s="59">
        <f>$D$6*($D$7*SIN( ($B248*2*PI()/$D$2) - (2*PI()/3) )+$D$5)</f>
        <v>319.0191644240939</v>
      </c>
      <c r="E248" s="59">
        <f>$D$6*($D$7*SIN( ($B248*2*PI()/$D$2) + (2*PI()/3) )+$D$5)</f>
        <v>-104.55433180214811</v>
      </c>
      <c r="F248" s="19">
        <f t="shared" si="33"/>
        <v>8</v>
      </c>
      <c r="H248" s="11">
        <f>IF( OR( $F248=7,$F248=8,$F248=1,$F248=2 ), 0,   IF( OR( $F248=3,$F248=4,$F248=11,$F248=12 ), -1, 1) ) * $H$7 * IF( OR( $F248=5,$F248=6,$F248=11,$F248=12 ), $C248, $E248 ) * $I$3</f>
        <v>0</v>
      </c>
      <c r="I248" s="11">
        <f>IF( OR( $F248=5,$F248=6,$F248=11,$F248=12 ), 0, IF( OR( $F248=3,$F248=4,$F248=7,$F248=8 ), -1, 1 ) ) * $H$7 * IF( OR( $F248=3,$F248=4,$F248=9,$F248=10 ), D248, C248 ) * $I$3</f>
        <v>0.65812459664075385</v>
      </c>
      <c r="J248" s="11">
        <f>IF( OR( $F248=3,$F248=4,$F248=9,$F248=10 ), 0, IF( OR( $F248=7,$F248=8,$F248=11,$F248=12 ), -1, 1 ) ) * $H$7 * IF( OR( $F248=5,$F248=6,$F248=11,$F248=12 ), D248, E248 ) * $I$3</f>
        <v>0.32084410578226918</v>
      </c>
      <c r="K248" s="11">
        <f>$I$3 + IF( OR( $F248=3,$F248=4,$F248=7,$F248=8,$F248=11,$F248=12 ), -1, 1 ) * $H$7 * IF( OR( $F248=3, $F248=4, $F248=9, $F248=10 ), C248, IF( OR( $F248=5, $F248=6, $F248=11, $F248=12 ), E248, D248 ) ) * $I$3</f>
        <v>2.1031297576977304E-2</v>
      </c>
      <c r="L248" s="12">
        <f t="shared" si="42"/>
        <v>1.0000000000000004</v>
      </c>
      <c r="N248" s="48">
        <f t="shared" si="34"/>
        <v>0</v>
      </c>
      <c r="O248" s="49">
        <f t="shared" si="35"/>
        <v>1</v>
      </c>
      <c r="P248" s="48">
        <f t="shared" si="36"/>
        <v>2</v>
      </c>
      <c r="Q248" s="49">
        <f t="shared" si="37"/>
        <v>0</v>
      </c>
      <c r="R248" s="48">
        <f t="shared" si="38"/>
        <v>0</v>
      </c>
      <c r="S248" s="49">
        <f t="shared" si="39"/>
        <v>1</v>
      </c>
      <c r="T248" s="54" t="str">
        <f t="shared" si="40"/>
        <v>S</v>
      </c>
      <c r="U248" s="55" t="str">
        <f t="shared" si="41"/>
        <v>H</v>
      </c>
    </row>
    <row r="249" spans="2:21" x14ac:dyDescent="0.25">
      <c r="B249" s="7">
        <v>237</v>
      </c>
      <c r="C249" s="4">
        <f>$D$6*($D$7*SIN($B249*2*PI()/$D$2)+$D$5)</f>
        <v>-218.43738983188342</v>
      </c>
      <c r="D249" s="59">
        <f>$D$6*($D$7*SIN( ($B249*2*PI()/$D$2) - (2*PI()/3) )+$D$5)</f>
        <v>317.93819578391367</v>
      </c>
      <c r="E249" s="59">
        <f>$D$6*($D$7*SIN( ($B249*2*PI()/$D$2) + (2*PI()/3) )+$D$5)</f>
        <v>-99.500805952030333</v>
      </c>
      <c r="F249" s="19">
        <f t="shared" si="33"/>
        <v>8</v>
      </c>
      <c r="H249" s="11">
        <f>IF( OR( $F249=7,$F249=8,$F249=1,$F249=2 ), 0,   IF( OR( $F249=3,$F249=4,$F249=11,$F249=12 ), -1, 1) ) * $H$7 * IF( OR( $F249=5,$F249=6,$F249=11,$F249=12 ), $C249, $E249 ) * $I$3</f>
        <v>0</v>
      </c>
      <c r="I249" s="11">
        <f>IF( OR( $F249=5,$F249=6,$F249=11,$F249=12 ), 0, IF( OR( $F249=3,$F249=4,$F249=7,$F249=8 ), -1, 1 ) ) * $H$7 * IF( OR( $F249=3,$F249=4,$F249=9,$F249=10 ), D249, C249 ) * $I$3</f>
        <v>0.67031511561516832</v>
      </c>
      <c r="J249" s="11">
        <f>IF( OR( $F249=3,$F249=4,$F249=9,$F249=10 ), 0, IF( OR( $F249=7,$F249=8,$F249=11,$F249=12 ), -1, 1 ) ) * $H$7 * IF( OR( $F249=5,$F249=6,$F249=11,$F249=12 ), D249, E249 ) * $I$3</f>
        <v>0.30533643666439042</v>
      </c>
      <c r="K249" s="11">
        <f>$I$3 + IF( OR( $F249=3,$F249=4,$F249=7,$F249=8,$F249=11,$F249=12 ), -1, 1 ) * $H$7 * IF( OR( $F249=3, $F249=4, $F249=9, $F249=10 ), C249, IF( OR( $F249=5, $F249=6, $F249=11, $F249=12 ), E249, D249 ) ) * $I$3</f>
        <v>2.4348447720441535E-2</v>
      </c>
      <c r="L249" s="12">
        <f t="shared" si="42"/>
        <v>1.0000000000000004</v>
      </c>
      <c r="N249" s="48">
        <f t="shared" si="34"/>
        <v>0</v>
      </c>
      <c r="O249" s="49">
        <f t="shared" si="35"/>
        <v>1</v>
      </c>
      <c r="P249" s="48">
        <f t="shared" si="36"/>
        <v>2</v>
      </c>
      <c r="Q249" s="49">
        <f t="shared" si="37"/>
        <v>0</v>
      </c>
      <c r="R249" s="48">
        <f t="shared" si="38"/>
        <v>0</v>
      </c>
      <c r="S249" s="49">
        <f t="shared" si="39"/>
        <v>1</v>
      </c>
      <c r="T249" s="54" t="str">
        <f t="shared" si="40"/>
        <v>S</v>
      </c>
      <c r="U249" s="55" t="str">
        <f t="shared" si="41"/>
        <v>H</v>
      </c>
    </row>
    <row r="250" spans="2:21" x14ac:dyDescent="0.25">
      <c r="B250" s="7">
        <v>238</v>
      </c>
      <c r="C250" s="4">
        <f>$D$6*($D$7*SIN($B250*2*PI()/$D$2)+$D$5)</f>
        <v>-222.35146607055552</v>
      </c>
      <c r="D250" s="59">
        <f>$D$6*($D$7*SIN( ($B250*2*PI()/$D$2) - (2*PI()/3) )+$D$5)</f>
        <v>316.77210740069779</v>
      </c>
      <c r="E250" s="59">
        <f>$D$6*($D$7*SIN( ($B250*2*PI()/$D$2) + (2*PI()/3) )+$D$5)</f>
        <v>-94.420641330142516</v>
      </c>
      <c r="F250" s="19">
        <f t="shared" si="33"/>
        <v>8</v>
      </c>
      <c r="H250" s="11">
        <f>IF( OR( $F250=7,$F250=8,$F250=1,$F250=2 ), 0,   IF( OR( $F250=3,$F250=4,$F250=11,$F250=12 ), -1, 1) ) * $H$7 * IF( OR( $F250=5,$F250=6,$F250=11,$F250=12 ), $C250, $E250 ) * $I$3</f>
        <v>0</v>
      </c>
      <c r="I250" s="11">
        <f>IF( OR( $F250=5,$F250=6,$F250=11,$F250=12 ), 0, IF( OR( $F250=3,$F250=4,$F250=7,$F250=8 ), -1, 1 ) ) * $H$7 * IF( OR( $F250=3,$F250=4,$F250=9,$F250=10 ), D250, C250 ) * $I$3</f>
        <v>0.68232617502432591</v>
      </c>
      <c r="J250" s="11">
        <f>IF( OR( $F250=3,$F250=4,$F250=9,$F250=10 ), 0, IF( OR( $F250=7,$F250=8,$F250=11,$F250=12 ), -1, 1 ) ) * $H$7 * IF( OR( $F250=5,$F250=6,$F250=11,$F250=12 ), D250, E250 ) * $I$3</f>
        <v>0.28974702159911403</v>
      </c>
      <c r="K250" s="11">
        <f>$I$3 + IF( OR( $F250=3,$F250=4,$F250=7,$F250=8,$F250=11,$F250=12 ), -1, 1 ) * $H$7 * IF( OR( $F250=3, $F250=4, $F250=9, $F250=10 ), C250, IF( OR( $F250=5, $F250=6, $F250=11, $F250=12 ), E250, D250 ) ) * $I$3</f>
        <v>2.7926803376560838E-2</v>
      </c>
      <c r="L250" s="12">
        <f t="shared" si="42"/>
        <v>1.0000000000000009</v>
      </c>
      <c r="N250" s="48">
        <f t="shared" si="34"/>
        <v>0</v>
      </c>
      <c r="O250" s="49">
        <f t="shared" si="35"/>
        <v>1</v>
      </c>
      <c r="P250" s="48">
        <f t="shared" si="36"/>
        <v>2</v>
      </c>
      <c r="Q250" s="49">
        <f t="shared" si="37"/>
        <v>0</v>
      </c>
      <c r="R250" s="48">
        <f t="shared" si="38"/>
        <v>0</v>
      </c>
      <c r="S250" s="49">
        <f t="shared" si="39"/>
        <v>1</v>
      </c>
      <c r="T250" s="54" t="str">
        <f t="shared" si="40"/>
        <v>S</v>
      </c>
      <c r="U250" s="55" t="str">
        <f t="shared" si="41"/>
        <v>H</v>
      </c>
    </row>
    <row r="251" spans="2:21" x14ac:dyDescent="0.25">
      <c r="B251" s="7">
        <v>239</v>
      </c>
      <c r="C251" s="4">
        <f>$D$6*($D$7*SIN($B251*2*PI()/$D$2)+$D$5)</f>
        <v>-226.2060134451072</v>
      </c>
      <c r="D251" s="59">
        <f>$D$6*($D$7*SIN( ($B251*2*PI()/$D$2) - (2*PI()/3) )+$D$5)</f>
        <v>315.52121146450355</v>
      </c>
      <c r="E251" s="59">
        <f>$D$6*($D$7*SIN( ($B251*2*PI()/$D$2) + (2*PI()/3) )+$D$5)</f>
        <v>-89.315198019396476</v>
      </c>
      <c r="F251" s="19">
        <f t="shared" si="33"/>
        <v>8</v>
      </c>
      <c r="H251" s="11">
        <f>IF( OR( $F251=7,$F251=8,$F251=1,$F251=2 ), 0,   IF( OR( $F251=3,$F251=4,$F251=11,$F251=12 ), -1, 1) ) * $H$7 * IF( OR( $F251=5,$F251=6,$F251=11,$F251=12 ), $C251, $E251 ) * $I$3</f>
        <v>0</v>
      </c>
      <c r="I251" s="11">
        <f>IF( OR( $F251=5,$F251=6,$F251=11,$F251=12 ), 0, IF( OR( $F251=3,$F251=4,$F251=7,$F251=8 ), -1, 1 ) ) * $H$7 * IF( OR( $F251=3,$F251=4,$F251=9,$F251=10 ), D251, C251 ) * $I$3</f>
        <v>0.6941545592171845</v>
      </c>
      <c r="J251" s="11">
        <f>IF( OR( $F251=3,$F251=4,$F251=9,$F251=10 ), 0, IF( OR( $F251=7,$F251=8,$F251=11,$F251=12 ), -1, 1 ) ) * $H$7 * IF( OR( $F251=5,$F251=6,$F251=11,$F251=12 ), D251, E251 ) * $I$3</f>
        <v>0.27408003424981775</v>
      </c>
      <c r="K251" s="11">
        <f>$I$3 + IF( OR( $F251=3,$F251=4,$F251=7,$F251=8,$F251=11,$F251=12 ), -1, 1 ) * $H$7 * IF( OR( $F251=3, $F251=4, $F251=9, $F251=10 ), C251, IF( OR( $F251=5, $F251=6, $F251=11, $F251=12 ), E251, D251 ) ) * $I$3</f>
        <v>3.1765406532998086E-2</v>
      </c>
      <c r="L251" s="12">
        <f t="shared" si="42"/>
        <v>1.0000000000000004</v>
      </c>
      <c r="N251" s="48">
        <f t="shared" si="34"/>
        <v>0</v>
      </c>
      <c r="O251" s="49">
        <f t="shared" si="35"/>
        <v>1</v>
      </c>
      <c r="P251" s="48">
        <f t="shared" si="36"/>
        <v>2</v>
      </c>
      <c r="Q251" s="49">
        <f t="shared" si="37"/>
        <v>0</v>
      </c>
      <c r="R251" s="48">
        <f t="shared" si="38"/>
        <v>0</v>
      </c>
      <c r="S251" s="49">
        <f t="shared" si="39"/>
        <v>1</v>
      </c>
      <c r="T251" s="54" t="str">
        <f t="shared" si="40"/>
        <v>S</v>
      </c>
      <c r="U251" s="55" t="str">
        <f t="shared" si="41"/>
        <v>H</v>
      </c>
    </row>
    <row r="252" spans="2:21" x14ac:dyDescent="0.25">
      <c r="B252" s="7">
        <v>240</v>
      </c>
      <c r="C252" s="4">
        <f>$D$6*($D$7*SIN($B252*2*PI()/$D$2)+$D$5)</f>
        <v>-229.99999999999989</v>
      </c>
      <c r="D252" s="59">
        <f>$D$6*($D$7*SIN( ($B252*2*PI()/$D$2) - (2*PI()/3) )+$D$5)</f>
        <v>314.18584287042097</v>
      </c>
      <c r="E252" s="59">
        <f>$D$6*($D$7*SIN( ($B252*2*PI()/$D$2) + (2*PI()/3) )+$D$5)</f>
        <v>-84.185842870421155</v>
      </c>
      <c r="F252" s="19">
        <f t="shared" si="33"/>
        <v>8</v>
      </c>
      <c r="H252" s="11">
        <f>IF( OR( $F252=7,$F252=8,$F252=1,$F252=2 ), 0,   IF( OR( $F252=3,$F252=4,$F252=11,$F252=12 ), -1, 1) ) * $H$7 * IF( OR( $F252=5,$F252=6,$F252=11,$F252=12 ), $C252, $E252 ) * $I$3</f>
        <v>0</v>
      </c>
      <c r="I252" s="11">
        <f>IF( OR( $F252=5,$F252=6,$F252=11,$F252=12 ), 0, IF( OR( $F252=3,$F252=4,$F252=7,$F252=8 ), -1, 1 ) ) * $H$7 * IF( OR( $F252=3,$F252=4,$F252=9,$F252=10 ), D252, C252 ) * $I$3</f>
        <v>0.70579710144927488</v>
      </c>
      <c r="J252" s="11">
        <f>IF( OR( $F252=3,$F252=4,$F252=9,$F252=10 ), 0, IF( OR( $F252=7,$F252=8,$F252=11,$F252=12 ), -1, 1 ) ) * $H$7 * IF( OR( $F252=5,$F252=6,$F252=11,$F252=12 ), D252, E252 ) * $I$3</f>
        <v>0.25833966904785821</v>
      </c>
      <c r="K252" s="11">
        <f>$I$3 + IF( OR( $F252=3,$F252=4,$F252=7,$F252=8,$F252=11,$F252=12 ), -1, 1 ) * $H$7 * IF( OR( $F252=3, $F252=4, $F252=9, $F252=10 ), C252, IF( OR( $F252=5, $F252=6, $F252=11, $F252=12 ), E252, D252 ) ) * $I$3</f>
        <v>3.5863229502867133E-2</v>
      </c>
      <c r="L252" s="12">
        <f t="shared" si="42"/>
        <v>1.0000000000000002</v>
      </c>
      <c r="N252" s="48">
        <f t="shared" si="34"/>
        <v>0</v>
      </c>
      <c r="O252" s="49">
        <f t="shared" si="35"/>
        <v>1</v>
      </c>
      <c r="P252" s="48">
        <f t="shared" si="36"/>
        <v>2</v>
      </c>
      <c r="Q252" s="49">
        <f t="shared" si="37"/>
        <v>0</v>
      </c>
      <c r="R252" s="48">
        <f t="shared" si="38"/>
        <v>0</v>
      </c>
      <c r="S252" s="49">
        <f t="shared" si="39"/>
        <v>1</v>
      </c>
      <c r="T252" s="54" t="str">
        <f t="shared" si="40"/>
        <v>S</v>
      </c>
      <c r="U252" s="55" t="str">
        <f t="shared" si="41"/>
        <v>H</v>
      </c>
    </row>
    <row r="253" spans="2:21" x14ac:dyDescent="0.25">
      <c r="B253" s="7">
        <v>241</v>
      </c>
      <c r="C253" s="4">
        <f>$D$6*($D$7*SIN($B253*2*PI()/$D$2)+$D$5)</f>
        <v>-233.73240999329116</v>
      </c>
      <c r="D253" s="59">
        <f>$D$6*($D$7*SIN( ($B253*2*PI()/$D$2) - (2*PI()/3) )+$D$5)</f>
        <v>312.76635912891277</v>
      </c>
      <c r="E253" s="59">
        <f>$D$6*($D$7*SIN( ($B253*2*PI()/$D$2) + (2*PI()/3) )+$D$5)</f>
        <v>-79.033949135621668</v>
      </c>
      <c r="F253" s="19">
        <f t="shared" si="33"/>
        <v>8</v>
      </c>
      <c r="H253" s="11">
        <f>IF( OR( $F253=7,$F253=8,$F253=1,$F253=2 ), 0,   IF( OR( $F253=3,$F253=4,$F253=11,$F253=12 ), -1, 1) ) * $H$7 * IF( OR( $F253=5,$F253=6,$F253=11,$F253=12 ), $C253, $E253 ) * $I$3</f>
        <v>0</v>
      </c>
      <c r="I253" s="11">
        <f>IF( OR( $F253=5,$F253=6,$F253=11,$F253=12 ), 0, IF( OR( $F253=3,$F253=4,$F253=7,$F253=8 ), -1, 1 ) ) * $H$7 * IF( OR( $F253=3,$F253=4,$F253=9,$F253=10 ), D253, C253 ) * $I$3</f>
        <v>0.71725068473051523</v>
      </c>
      <c r="J253" s="11">
        <f>IF( OR( $F253=3,$F253=4,$F253=9,$F253=10 ), 0, IF( OR( $F253=7,$F253=8,$F253=11,$F253=12 ), -1, 1 ) ) * $H$7 * IF( OR( $F253=5,$F253=6,$F253=11,$F253=12 ), D253, E253 ) * $I$3</f>
        <v>0.24253014006961401</v>
      </c>
      <c r="K253" s="11">
        <f>$I$3 + IF( OR( $F253=3,$F253=4,$F253=7,$F253=8,$F253=11,$F253=12 ), -1, 1 ) * $H$7 * IF( OR( $F253=3, $F253=4, $F253=9, $F253=10 ), C253, IF( OR( $F253=5, $F253=6, $F253=11, $F253=12 ), E253, D253 ) ) * $I$3</f>
        <v>4.0219175199870949E-2</v>
      </c>
      <c r="L253" s="12">
        <f t="shared" si="42"/>
        <v>1.0000000000000002</v>
      </c>
      <c r="N253" s="48">
        <f t="shared" si="34"/>
        <v>0</v>
      </c>
      <c r="O253" s="49">
        <f t="shared" si="35"/>
        <v>1</v>
      </c>
      <c r="P253" s="48">
        <f t="shared" si="36"/>
        <v>2</v>
      </c>
      <c r="Q253" s="49">
        <f t="shared" si="37"/>
        <v>0</v>
      </c>
      <c r="R253" s="48">
        <f t="shared" si="38"/>
        <v>0</v>
      </c>
      <c r="S253" s="49">
        <f t="shared" si="39"/>
        <v>1</v>
      </c>
      <c r="T253" s="54" t="str">
        <f t="shared" si="40"/>
        <v>S</v>
      </c>
      <c r="U253" s="55" t="str">
        <f t="shared" si="41"/>
        <v>H</v>
      </c>
    </row>
    <row r="254" spans="2:21" x14ac:dyDescent="0.25">
      <c r="B254" s="7">
        <v>242</v>
      </c>
      <c r="C254" s="4">
        <f>$D$6*($D$7*SIN($B254*2*PI()/$D$2)+$D$5)</f>
        <v>-237.40224416857262</v>
      </c>
      <c r="D254" s="59">
        <f>$D$6*($D$7*SIN( ($B254*2*PI()/$D$2) - (2*PI()/3) )+$D$5)</f>
        <v>311.26314027010113</v>
      </c>
      <c r="E254" s="59">
        <f>$D$6*($D$7*SIN( ($B254*2*PI()/$D$2) + (2*PI()/3) )+$D$5)</f>
        <v>-73.860896101528709</v>
      </c>
      <c r="F254" s="19">
        <f t="shared" si="33"/>
        <v>8</v>
      </c>
      <c r="H254" s="11">
        <f>IF( OR( $F254=7,$F254=8,$F254=1,$F254=2 ), 0,   IF( OR( $F254=3,$F254=4,$F254=11,$F254=12 ), -1, 1) ) * $H$7 * IF( OR( $F254=5,$F254=6,$F254=11,$F254=12 ), $C254, $E254 ) * $I$3</f>
        <v>0</v>
      </c>
      <c r="I254" s="11">
        <f>IF( OR( $F254=5,$F254=6,$F254=11,$F254=12 ), 0, IF( OR( $F254=3,$F254=4,$F254=7,$F254=8 ), -1, 1 ) ) * $H$7 * IF( OR( $F254=3,$F254=4,$F254=9,$F254=10 ), D254, C254 ) * $I$3</f>
        <v>0.72851224265970282</v>
      </c>
      <c r="J254" s="11">
        <f>IF( OR( $F254=3,$F254=4,$F254=9,$F254=10 ), 0, IF( OR( $F254=7,$F254=8,$F254=11,$F254=12 ), -1, 1 ) ) * $H$7 * IF( OR( $F254=5,$F254=6,$F254=11,$F254=12 ), D254, E254 ) * $I$3</f>
        <v>0.22665567990828275</v>
      </c>
      <c r="K254" s="11">
        <f>$I$3 + IF( OR( $F254=3,$F254=4,$F254=7,$F254=8,$F254=11,$F254=12 ), -1, 1 ) * $H$7 * IF( OR( $F254=3, $F254=4, $F254=9, $F254=10 ), C254, IF( OR( $F254=5, $F254=6, $F254=11, $F254=12 ), E254, D254 ) ) * $I$3</f>
        <v>4.4832077432015005E-2</v>
      </c>
      <c r="L254" s="12">
        <f t="shared" si="42"/>
        <v>1.0000000000000004</v>
      </c>
      <c r="N254" s="48">
        <f t="shared" si="34"/>
        <v>0</v>
      </c>
      <c r="O254" s="49">
        <f t="shared" si="35"/>
        <v>1</v>
      </c>
      <c r="P254" s="48">
        <f t="shared" si="36"/>
        <v>2</v>
      </c>
      <c r="Q254" s="49">
        <f t="shared" si="37"/>
        <v>0</v>
      </c>
      <c r="R254" s="48">
        <f t="shared" si="38"/>
        <v>0</v>
      </c>
      <c r="S254" s="49">
        <f t="shared" si="39"/>
        <v>1</v>
      </c>
      <c r="T254" s="54" t="str">
        <f t="shared" si="40"/>
        <v>S</v>
      </c>
      <c r="U254" s="55" t="str">
        <f t="shared" si="41"/>
        <v>H</v>
      </c>
    </row>
    <row r="255" spans="2:21" x14ac:dyDescent="0.25">
      <c r="B255" s="7">
        <v>243</v>
      </c>
      <c r="C255" s="4">
        <f>$D$6*($D$7*SIN($B255*2*PI()/$D$2)+$D$5)</f>
        <v>-241.00852002249584</v>
      </c>
      <c r="D255" s="59">
        <f>$D$6*($D$7*SIN( ($B255*2*PI()/$D$2) - (2*PI()/3) )+$D$5)</f>
        <v>309.67658874202363</v>
      </c>
      <c r="E255" s="59">
        <f>$D$6*($D$7*SIN( ($B255*2*PI()/$D$2) + (2*PI()/3) )+$D$5)</f>
        <v>-68.668068719527895</v>
      </c>
      <c r="F255" s="19">
        <f t="shared" si="33"/>
        <v>8</v>
      </c>
      <c r="H255" s="11">
        <f>IF( OR( $F255=7,$F255=8,$F255=1,$F255=2 ), 0,   IF( OR( $F255=3,$F255=4,$F255=11,$F255=12 ), -1, 1) ) * $H$7 * IF( OR( $F255=5,$F255=6,$F255=11,$F255=12 ), $C255, $E255 ) * $I$3</f>
        <v>0</v>
      </c>
      <c r="I255" s="11">
        <f>IF( OR( $F255=5,$F255=6,$F255=11,$F255=12 ), 0, IF( OR( $F255=3,$F255=4,$F255=7,$F255=8 ), -1, 1 ) ) * $H$7 * IF( OR( $F255=3,$F255=4,$F255=9,$F255=10 ), D255, C255 ) * $I$3</f>
        <v>0.73957876024546598</v>
      </c>
      <c r="J255" s="11">
        <f>IF( OR( $F255=3,$F255=4,$F255=9,$F255=10 ), 0, IF( OR( $F255=7,$F255=8,$F255=11,$F255=12 ), -1, 1 ) ) * $H$7 * IF( OR( $F255=5,$F255=6,$F255=11,$F255=12 ), D255, E255 ) * $I$3</f>
        <v>0.21072053854070621</v>
      </c>
      <c r="K255" s="11">
        <f>$I$3 + IF( OR( $F255=3,$F255=4,$F255=7,$F255=8,$F255=11,$F255=12 ), -1, 1 ) * $H$7 * IF( OR( $F255=3, $F255=4, $F255=9, $F255=10 ), C255, IF( OR( $F255=5, $F255=6, $F255=11, $F255=12 ), E255, D255 ) ) * $I$3</f>
        <v>4.9700701213828191E-2</v>
      </c>
      <c r="L255" s="12">
        <f t="shared" si="42"/>
        <v>1.0000000000000004</v>
      </c>
      <c r="N255" s="48">
        <f t="shared" si="34"/>
        <v>0</v>
      </c>
      <c r="O255" s="49">
        <f t="shared" si="35"/>
        <v>1</v>
      </c>
      <c r="P255" s="48">
        <f t="shared" si="36"/>
        <v>2</v>
      </c>
      <c r="Q255" s="49">
        <f t="shared" si="37"/>
        <v>0</v>
      </c>
      <c r="R255" s="48">
        <f t="shared" si="38"/>
        <v>0</v>
      </c>
      <c r="S255" s="49">
        <f t="shared" si="39"/>
        <v>1</v>
      </c>
      <c r="T255" s="54" t="str">
        <f t="shared" si="40"/>
        <v>S</v>
      </c>
      <c r="U255" s="55" t="str">
        <f t="shared" si="41"/>
        <v>H</v>
      </c>
    </row>
    <row r="256" spans="2:21" x14ac:dyDescent="0.25">
      <c r="B256" s="7">
        <v>244</v>
      </c>
      <c r="C256" s="4">
        <f>$D$6*($D$7*SIN($B256*2*PI()/$D$2)+$D$5)</f>
        <v>-244.55027206781168</v>
      </c>
      <c r="D256" s="59">
        <f>$D$6*($D$7*SIN( ($B256*2*PI()/$D$2) - (2*PI()/3) )+$D$5)</f>
        <v>308.00712930288864</v>
      </c>
      <c r="E256" s="59">
        <f>$D$6*($D$7*SIN( ($B256*2*PI()/$D$2) + (2*PI()/3) )+$D$5)</f>
        <v>-63.456857235077045</v>
      </c>
      <c r="F256" s="19">
        <f t="shared" si="33"/>
        <v>8</v>
      </c>
      <c r="H256" s="11">
        <f>IF( OR( $F256=7,$F256=8,$F256=1,$F256=2 ), 0,   IF( OR( $F256=3,$F256=4,$F256=11,$F256=12 ), -1, 1) ) * $H$7 * IF( OR( $F256=5,$F256=6,$F256=11,$F256=12 ), $C256, $E256 ) * $I$3</f>
        <v>0</v>
      </c>
      <c r="I256" s="11">
        <f>IF( OR( $F256=5,$F256=6,$F256=11,$F256=12 ), 0, IF( OR( $F256=3,$F256=4,$F256=7,$F256=8 ), -1, 1 ) ) * $H$7 * IF( OR( $F256=3,$F256=4,$F256=9,$F256=10 ), D256, C256 ) * $I$3</f>
        <v>0.75044727471344841</v>
      </c>
      <c r="J256" s="11">
        <f>IF( OR( $F256=3,$F256=4,$F256=9,$F256=10 ), 0, IF( OR( $F256=7,$F256=8,$F256=11,$F256=12 ), -1, 1 ) ) * $H$7 * IF( OR( $F256=5,$F256=6,$F256=11,$F256=12 ), D256, E256 ) * $I$3</f>
        <v>0.19472898218955587</v>
      </c>
      <c r="K256" s="11">
        <f>$I$3 + IF( OR( $F256=3,$F256=4,$F256=7,$F256=8,$F256=11,$F256=12 ), -1, 1 ) * $H$7 * IF( OR( $F256=3, $F256=4, $F256=9, $F256=10 ), C256, IF( OR( $F256=5, $F256=6, $F256=11, $F256=12 ), E256, D256 ) ) * $I$3</f>
        <v>5.4823743096996003E-2</v>
      </c>
      <c r="L256" s="12">
        <f t="shared" si="42"/>
        <v>1.0000000000000002</v>
      </c>
      <c r="N256" s="48">
        <f t="shared" si="34"/>
        <v>0</v>
      </c>
      <c r="O256" s="49">
        <f t="shared" si="35"/>
        <v>1</v>
      </c>
      <c r="P256" s="48">
        <f t="shared" si="36"/>
        <v>2</v>
      </c>
      <c r="Q256" s="49">
        <f t="shared" si="37"/>
        <v>0</v>
      </c>
      <c r="R256" s="48">
        <f t="shared" si="38"/>
        <v>0</v>
      </c>
      <c r="S256" s="49">
        <f t="shared" si="39"/>
        <v>1</v>
      </c>
      <c r="T256" s="54" t="str">
        <f t="shared" si="40"/>
        <v>S</v>
      </c>
      <c r="U256" s="55" t="str">
        <f t="shared" si="41"/>
        <v>H</v>
      </c>
    </row>
    <row r="257" spans="1:21" x14ac:dyDescent="0.25">
      <c r="B257" s="7">
        <v>245</v>
      </c>
      <c r="C257" s="4">
        <f>$D$6*($D$7*SIN($B257*2*PI()/$D$2)+$D$5)</f>
        <v>-248.02655209185517</v>
      </c>
      <c r="D257" s="59">
        <f>$D$6*($D$7*SIN( ($B257*2*PI()/$D$2) - (2*PI()/3) )+$D$5)</f>
        <v>306.25520890735686</v>
      </c>
      <c r="E257" s="59">
        <f>$D$6*($D$7*SIN( ($B257*2*PI()/$D$2) + (2*PI()/3) )+$D$5)</f>
        <v>-58.228656815501949</v>
      </c>
      <c r="F257" s="19">
        <f t="shared" si="33"/>
        <v>8</v>
      </c>
      <c r="H257" s="11">
        <f>IF( OR( $F257=7,$F257=8,$F257=1,$F257=2 ), 0,   IF( OR( $F257=3,$F257=4,$F257=11,$F257=12 ), -1, 1) ) * $H$7 * IF( OR( $F257=5,$F257=6,$F257=11,$F257=12 ), $C257, $E257 ) * $I$3</f>
        <v>0</v>
      </c>
      <c r="I257" s="11">
        <f>IF( OR( $F257=5,$F257=6,$F257=11,$F257=12 ), 0, IF( OR( $F257=3,$F257=4,$F257=7,$F257=8 ), -1, 1 ) ) * $H$7 * IF( OR( $F257=3,$F257=4,$F257=9,$F257=10 ), D257, C257 ) * $I$3</f>
        <v>0.76111487629951757</v>
      </c>
      <c r="J257" s="11">
        <f>IF( OR( $F257=3,$F257=4,$F257=9,$F257=10 ), 0, IF( OR( $F257=7,$F257=8,$F257=11,$F257=12 ), -1, 1 ) ) * $H$7 * IF( OR( $F257=5,$F257=6,$F257=11,$F257=12 ), D257, E257 ) * $I$3</f>
        <v>0.17868529218115592</v>
      </c>
      <c r="K257" s="11">
        <f>$I$3 + IF( OR( $F257=3,$F257=4,$F257=7,$F257=8,$F257=11,$F257=12 ), -1, 1 ) * $H$7 * IF( OR( $F257=3, $F257=4, $F257=9, $F257=10 ), C257, IF( OR( $F257=5, $F257=6, $F257=11, $F257=12 ), E257, D257 ) ) * $I$3</f>
        <v>6.0199831519327285E-2</v>
      </c>
      <c r="L257" s="12">
        <f t="shared" si="42"/>
        <v>1.0000000000000009</v>
      </c>
      <c r="N257" s="48">
        <f t="shared" si="34"/>
        <v>0</v>
      </c>
      <c r="O257" s="49">
        <f t="shared" si="35"/>
        <v>1</v>
      </c>
      <c r="P257" s="48">
        <f t="shared" si="36"/>
        <v>2</v>
      </c>
      <c r="Q257" s="49">
        <f t="shared" si="37"/>
        <v>0</v>
      </c>
      <c r="R257" s="48">
        <f t="shared" si="38"/>
        <v>0</v>
      </c>
      <c r="S257" s="49">
        <f t="shared" si="39"/>
        <v>1</v>
      </c>
      <c r="T257" s="54" t="str">
        <f t="shared" si="40"/>
        <v>S</v>
      </c>
      <c r="U257" s="55" t="str">
        <f t="shared" si="41"/>
        <v>H</v>
      </c>
    </row>
    <row r="258" spans="1:21" x14ac:dyDescent="0.25">
      <c r="B258" s="7">
        <v>246</v>
      </c>
      <c r="C258" s="4">
        <f>$D$6*($D$7*SIN($B258*2*PI()/$D$2)+$D$5)</f>
        <v>-251.43642941040414</v>
      </c>
      <c r="D258" s="59">
        <f>$D$6*($D$7*SIN( ($B258*2*PI()/$D$2) - (2*PI()/3) )+$D$5)</f>
        <v>304.42129658688128</v>
      </c>
      <c r="E258" s="59">
        <f>$D$6*($D$7*SIN( ($B258*2*PI()/$D$2) + (2*PI()/3) )+$D$5)</f>
        <v>-52.984867176477096</v>
      </c>
      <c r="F258" s="19">
        <f t="shared" si="33"/>
        <v>8</v>
      </c>
      <c r="H258" s="11">
        <f>IF( OR( $F258=7,$F258=8,$F258=1,$F258=2 ), 0,   IF( OR( $F258=3,$F258=4,$F258=11,$F258=12 ), -1, 1) ) * $H$7 * IF( OR( $F258=5,$F258=6,$F258=11,$F258=12 ), $C258, $E258 ) * $I$3</f>
        <v>0</v>
      </c>
      <c r="I258" s="11">
        <f>IF( OR( $F258=5,$F258=6,$F258=11,$F258=12 ), 0, IF( OR( $F258=3,$F258=4,$F258=7,$F258=8 ), -1, 1 ) ) * $H$7 * IF( OR( $F258=3,$F258=4,$F258=9,$F258=10 ), D258, C258 ) * $I$3</f>
        <v>0.77157870902877623</v>
      </c>
      <c r="J258" s="11">
        <f>IF( OR( $F258=3,$F258=4,$F258=9,$F258=10 ), 0, IF( OR( $F258=7,$F258=8,$F258=11,$F258=12 ), -1, 1 ) ) * $H$7 * IF( OR( $F258=5,$F258=6,$F258=11,$F258=12 ), D258, E258 ) * $I$3</f>
        <v>0.16259376379927121</v>
      </c>
      <c r="K258" s="11">
        <f>$I$3 + IF( OR( $F258=3,$F258=4,$F258=7,$F258=8,$F258=11,$F258=12 ), -1, 1 ) * $H$7 * IF( OR( $F258=3, $F258=4, $F258=9, $F258=10 ), C258, IF( OR( $F258=5, $F258=6, $F258=11, $F258=12 ), E258, D258 ) ) * $I$3</f>
        <v>6.5827527171952394E-2</v>
      </c>
      <c r="L258" s="12">
        <f t="shared" si="42"/>
        <v>0.99999999999999978</v>
      </c>
      <c r="N258" s="48">
        <f t="shared" si="34"/>
        <v>0</v>
      </c>
      <c r="O258" s="49">
        <f t="shared" si="35"/>
        <v>1</v>
      </c>
      <c r="P258" s="48">
        <f t="shared" si="36"/>
        <v>2</v>
      </c>
      <c r="Q258" s="49">
        <f t="shared" si="37"/>
        <v>0</v>
      </c>
      <c r="R258" s="48">
        <f t="shared" si="38"/>
        <v>0</v>
      </c>
      <c r="S258" s="49">
        <f t="shared" si="39"/>
        <v>1</v>
      </c>
      <c r="T258" s="54" t="str">
        <f t="shared" si="40"/>
        <v>S</v>
      </c>
      <c r="U258" s="55" t="str">
        <f t="shared" si="41"/>
        <v>H</v>
      </c>
    </row>
    <row r="259" spans="1:21" x14ac:dyDescent="0.25">
      <c r="B259" s="7">
        <v>247</v>
      </c>
      <c r="C259" s="4">
        <f>$D$6*($D$7*SIN($B259*2*PI()/$D$2)+$D$5)</f>
        <v>-254.7789911168469</v>
      </c>
      <c r="D259" s="59">
        <f>$D$6*($D$7*SIN( ($B259*2*PI()/$D$2) - (2*PI()/3) )+$D$5)</f>
        <v>302.50588332413548</v>
      </c>
      <c r="E259" s="59">
        <f>$D$6*($D$7*SIN( ($B259*2*PI()/$D$2) + (2*PI()/3) )+$D$5)</f>
        <v>-47.726892207288579</v>
      </c>
      <c r="F259" s="19">
        <f t="shared" si="33"/>
        <v>8</v>
      </c>
      <c r="H259" s="11">
        <f>IF( OR( $F259=7,$F259=8,$F259=1,$F259=2 ), 0,   IF( OR( $F259=3,$F259=4,$F259=11,$F259=12 ), -1, 1) ) * $H$7 * IF( OR( $F259=5,$F259=6,$F259=11,$F259=12 ), $C259, $E259 ) * $I$3</f>
        <v>0</v>
      </c>
      <c r="I259" s="11">
        <f>IF( OR( $F259=5,$F259=6,$F259=11,$F259=12 ), 0, IF( OR( $F259=3,$F259=4,$F259=7,$F259=8 ), -1, 1 ) ) * $H$7 * IF( OR( $F259=3,$F259=4,$F259=9,$F259=10 ), D259, C259 ) * $I$3</f>
        <v>0.78183597148017903</v>
      </c>
      <c r="J259" s="11">
        <f>IF( OR( $F259=3,$F259=4,$F259=9,$F259=10 ), 0, IF( OR( $F259=7,$F259=8,$F259=11,$F259=12 ), -1, 1 ) ) * $H$7 * IF( OR( $F259=5,$F259=6,$F259=11,$F259=12 ), D259, E259 ) * $I$3</f>
        <v>0.14645870513515774</v>
      </c>
      <c r="K259" s="11">
        <f>$I$3 + IF( OR( $F259=3,$F259=4,$F259=7,$F259=8,$F259=11,$F259=12 ), -1, 1 ) * $H$7 * IF( OR( $F259=3, $F259=4, $F259=9, $F259=10 ), C259, IF( OR( $F259=5, $F259=6, $F259=11, $F259=12 ), E259, D259 ) ) * $I$3</f>
        <v>7.1705323384663178E-2</v>
      </c>
      <c r="L259" s="12">
        <f t="shared" si="42"/>
        <v>1</v>
      </c>
      <c r="N259" s="48">
        <f t="shared" si="34"/>
        <v>0</v>
      </c>
      <c r="O259" s="49">
        <f t="shared" si="35"/>
        <v>1</v>
      </c>
      <c r="P259" s="48">
        <f t="shared" si="36"/>
        <v>2</v>
      </c>
      <c r="Q259" s="49">
        <f t="shared" si="37"/>
        <v>0</v>
      </c>
      <c r="R259" s="48">
        <f t="shared" si="38"/>
        <v>0</v>
      </c>
      <c r="S259" s="49">
        <f t="shared" si="39"/>
        <v>1</v>
      </c>
      <c r="T259" s="54" t="str">
        <f t="shared" si="40"/>
        <v>S</v>
      </c>
      <c r="U259" s="55" t="str">
        <f t="shared" si="41"/>
        <v>H</v>
      </c>
    </row>
    <row r="260" spans="1:21" x14ac:dyDescent="0.25">
      <c r="B260" s="7">
        <v>248</v>
      </c>
      <c r="C260" s="4">
        <f>$D$6*($D$7*SIN($B260*2*PI()/$D$2)+$D$5)</f>
        <v>-258.05334232658822</v>
      </c>
      <c r="D260" s="59">
        <f>$D$6*($D$7*SIN( ($B260*2*PI()/$D$2) - (2*PI()/3) )+$D$5)</f>
        <v>300.50948192156659</v>
      </c>
      <c r="E260" s="59">
        <f>$D$6*($D$7*SIN( ($B260*2*PI()/$D$2) + (2*PI()/3) )+$D$5)</f>
        <v>-42.456139594978659</v>
      </c>
      <c r="F260" s="19">
        <f t="shared" si="33"/>
        <v>8</v>
      </c>
      <c r="H260" s="11">
        <f>IF( OR( $F260=7,$F260=8,$F260=1,$F260=2 ), 0,   IF( OR( $F260=3,$F260=4,$F260=11,$F260=12 ), -1, 1) ) * $H$7 * IF( OR( $F260=5,$F260=6,$F260=11,$F260=12 ), $C260, $E260 ) * $I$3</f>
        <v>0</v>
      </c>
      <c r="I260" s="11">
        <f>IF( OR( $F260=5,$F260=6,$F260=11,$F260=12 ), 0, IF( OR( $F260=3,$F260=4,$F260=7,$F260=8 ), -1, 1 ) ) * $H$7 * IF( OR( $F260=3,$F260=4,$F260=9,$F260=10 ), D260, C260 ) * $I$3</f>
        <v>0.79188391753653709</v>
      </c>
      <c r="J260" s="11">
        <f>IF( OR( $F260=3,$F260=4,$F260=9,$F260=10 ), 0, IF( OR( $F260=7,$F260=8,$F260=11,$F260=12 ), -1, 1 ) ) * $H$7 * IF( OR( $F260=5,$F260=6,$F260=11,$F260=12 ), D260, E260 ) * $I$3</f>
        <v>0.13028443593418149</v>
      </c>
      <c r="K260" s="11">
        <f>$I$3 + IF( OR( $F260=3,$F260=4,$F260=7,$F260=8,$F260=11,$F260=12 ), -1, 1 ) * $H$7 * IF( OR( $F260=3, $F260=4, $F260=9, $F260=10 ), C260, IF( OR( $F260=5, $F260=6, $F260=11, $F260=12 ), E260, D260 ) ) * $I$3</f>
        <v>7.7831646529282317E-2</v>
      </c>
      <c r="L260" s="12">
        <f t="shared" si="42"/>
        <v>1.0000000000000009</v>
      </c>
      <c r="N260" s="48">
        <f t="shared" si="34"/>
        <v>0</v>
      </c>
      <c r="O260" s="49">
        <f t="shared" si="35"/>
        <v>1</v>
      </c>
      <c r="P260" s="48">
        <f t="shared" si="36"/>
        <v>2</v>
      </c>
      <c r="Q260" s="49">
        <f t="shared" si="37"/>
        <v>0</v>
      </c>
      <c r="R260" s="48">
        <f t="shared" si="38"/>
        <v>0</v>
      </c>
      <c r="S260" s="49">
        <f t="shared" si="39"/>
        <v>1</v>
      </c>
      <c r="T260" s="54" t="str">
        <f t="shared" si="40"/>
        <v>S</v>
      </c>
      <c r="U260" s="55" t="str">
        <f t="shared" si="41"/>
        <v>H</v>
      </c>
    </row>
    <row r="261" spans="1:21" x14ac:dyDescent="0.25">
      <c r="B261" s="7">
        <v>249</v>
      </c>
      <c r="C261" s="4">
        <f>$D$6*($D$7*SIN($B261*2*PI()/$D$2)+$D$5)</f>
        <v>-261.25860641663269</v>
      </c>
      <c r="D261" s="59">
        <f>$D$6*($D$7*SIN( ($B261*2*PI()/$D$2) - (2*PI()/3) )+$D$5)</f>
        <v>298.43262686410469</v>
      </c>
      <c r="E261" s="59">
        <f>$D$6*($D$7*SIN( ($B261*2*PI()/$D$2) + (2*PI()/3) )+$D$5)</f>
        <v>-37.174020447471925</v>
      </c>
      <c r="F261" s="19">
        <f t="shared" si="33"/>
        <v>8</v>
      </c>
      <c r="H261" s="11">
        <f>IF( OR( $F261=7,$F261=8,$F261=1,$F261=2 ), 0,   IF( OR( $F261=3,$F261=4,$F261=11,$F261=12 ), -1, 1) ) * $H$7 * IF( OR( $F261=5,$F261=6,$F261=11,$F261=12 ), $C261, $E261 ) * $I$3</f>
        <v>0</v>
      </c>
      <c r="I261" s="11">
        <f>IF( OR( $F261=5,$F261=6,$F261=11,$F261=12 ), 0, IF( OR( $F261=3,$F261=4,$F261=7,$F261=8 ), -1, 1 ) ) * $H$7 * IF( OR( $F261=3,$F261=4,$F261=9,$F261=10 ), D261, C261 ) * $I$3</f>
        <v>0.80171985711972338</v>
      </c>
      <c r="J261" s="11">
        <f>IF( OR( $F261=3,$F261=4,$F261=9,$F261=10 ), 0, IF( OR( $F261=7,$F261=8,$F261=11,$F261=12 ), -1, 1 ) ) * $H$7 * IF( OR( $F261=5,$F261=6,$F261=11,$F261=12 ), D261, E261 ) * $I$3</f>
        <v>0.11407528643931206</v>
      </c>
      <c r="K261" s="11">
        <f>$I$3 + IF( OR( $F261=3,$F261=4,$F261=7,$F261=8,$F261=11,$F261=12 ), -1, 1 ) * $H$7 * IF( OR( $F261=3, $F261=4, $F261=9, $F261=10 ), C261, IF( OR( $F261=5, $F261=6, $F261=11, $F261=12 ), E261, D261 ) ) * $I$3</f>
        <v>8.4204856440964315E-2</v>
      </c>
      <c r="L261" s="12">
        <f t="shared" si="42"/>
        <v>0.99999999999999978</v>
      </c>
      <c r="N261" s="48">
        <f t="shared" si="34"/>
        <v>0</v>
      </c>
      <c r="O261" s="49">
        <f t="shared" si="35"/>
        <v>1</v>
      </c>
      <c r="P261" s="48">
        <f t="shared" si="36"/>
        <v>2</v>
      </c>
      <c r="Q261" s="49">
        <f t="shared" si="37"/>
        <v>0</v>
      </c>
      <c r="R261" s="48">
        <f t="shared" si="38"/>
        <v>0</v>
      </c>
      <c r="S261" s="49">
        <f t="shared" si="39"/>
        <v>1</v>
      </c>
      <c r="T261" s="54" t="str">
        <f t="shared" si="40"/>
        <v>S</v>
      </c>
      <c r="U261" s="55" t="str">
        <f t="shared" si="41"/>
        <v>H</v>
      </c>
    </row>
    <row r="262" spans="1:21" x14ac:dyDescent="0.25">
      <c r="B262" s="7">
        <v>250</v>
      </c>
      <c r="C262" s="4">
        <f>$D$6*($D$7*SIN($B262*2*PI()/$D$2)+$D$5)</f>
        <v>-264.39392526027757</v>
      </c>
      <c r="D262" s="59">
        <f>$D$6*($D$7*SIN( ($B262*2*PI()/$D$2) - (2*PI()/3) )+$D$5)</f>
        <v>296.27587417606861</v>
      </c>
      <c r="E262" s="59">
        <f>$D$6*($D$7*SIN( ($B262*2*PI()/$D$2) + (2*PI()/3) )+$D$5)</f>
        <v>-31.881948915791007</v>
      </c>
      <c r="F262" s="19">
        <f t="shared" si="33"/>
        <v>8</v>
      </c>
      <c r="H262" s="11">
        <f>IF( OR( $F262=7,$F262=8,$F262=1,$F262=2 ), 0,   IF( OR( $F262=3,$F262=4,$F262=11,$F262=12 ), -1, 1) ) * $H$7 * IF( OR( $F262=5,$F262=6,$F262=11,$F262=12 ), $C262, $E262 ) * $I$3</f>
        <v>0</v>
      </c>
      <c r="I262" s="11">
        <f>IF( OR( $F262=5,$F262=6,$F262=11,$F262=12 ), 0, IF( OR( $F262=3,$F262=4,$F262=7,$F262=8 ), -1, 1 ) ) * $H$7 * IF( OR( $F262=3,$F262=4,$F262=9,$F262=10 ), D262, C262 ) * $I$3</f>
        <v>0.8113411569108705</v>
      </c>
      <c r="J262" s="11">
        <f>IF( OR( $F262=3,$F262=4,$F262=9,$F262=10 ), 0, IF( OR( $F262=7,$F262=8,$F262=11,$F262=12 ), -1, 1 ) ) * $H$7 * IF( OR( $F262=5,$F262=6,$F262=11,$F262=12 ), D262, E262 ) * $I$3</f>
        <v>9.7835596231822419E-2</v>
      </c>
      <c r="K262" s="11">
        <f>$I$3 + IF( OR( $F262=3,$F262=4,$F262=7,$F262=8,$F262=11,$F262=12 ), -1, 1 ) * $H$7 * IF( OR( $F262=3, $F262=4, $F262=9, $F262=10 ), C262, IF( OR( $F262=5, $F262=6, $F262=11, $F262=12 ), E262, D262 ) ) * $I$3</f>
        <v>9.0823246857306916E-2</v>
      </c>
      <c r="L262" s="12">
        <f t="shared" si="42"/>
        <v>0.99999999999999978</v>
      </c>
      <c r="N262" s="48">
        <f t="shared" si="34"/>
        <v>0</v>
      </c>
      <c r="O262" s="49">
        <f t="shared" si="35"/>
        <v>1</v>
      </c>
      <c r="P262" s="48">
        <f t="shared" si="36"/>
        <v>2</v>
      </c>
      <c r="Q262" s="49">
        <f t="shared" si="37"/>
        <v>0</v>
      </c>
      <c r="R262" s="48">
        <f t="shared" si="38"/>
        <v>0</v>
      </c>
      <c r="S262" s="49">
        <f t="shared" si="39"/>
        <v>1</v>
      </c>
      <c r="T262" s="54" t="str">
        <f t="shared" si="40"/>
        <v>S</v>
      </c>
      <c r="U262" s="55" t="str">
        <f t="shared" si="41"/>
        <v>H</v>
      </c>
    </row>
    <row r="263" spans="1:21" x14ac:dyDescent="0.25">
      <c r="B263" s="7">
        <v>251</v>
      </c>
      <c r="C263" s="4">
        <f>$D$6*($D$7*SIN($B263*2*PI()/$D$2)+$D$5)</f>
        <v>-267.4584594568534</v>
      </c>
      <c r="D263" s="59">
        <f>$D$6*($D$7*SIN( ($B263*2*PI()/$D$2) - (2*PI()/3) )+$D$5)</f>
        <v>294.03980127230528</v>
      </c>
      <c r="E263" s="59">
        <f>$D$6*($D$7*SIN( ($B263*2*PI()/$D$2) + (2*PI()/3) )+$D$5)</f>
        <v>-26.581341815451864</v>
      </c>
      <c r="F263" s="19">
        <f t="shared" si="33"/>
        <v>8</v>
      </c>
      <c r="H263" s="11">
        <f>IF( OR( $F263=7,$F263=8,$F263=1,$F263=2 ), 0,   IF( OR( $F263=3,$F263=4,$F263=11,$F263=12 ), -1, 1) ) * $H$7 * IF( OR( $F263=5,$F263=6,$F263=11,$F263=12 ), $C263, $E263 ) * $I$3</f>
        <v>0</v>
      </c>
      <c r="I263" s="11">
        <f>IF( OR( $F263=5,$F263=6,$F263=11,$F263=12 ), 0, IF( OR( $F263=3,$F263=4,$F263=7,$F263=8 ), -1, 1 ) ) * $H$7 * IF( OR( $F263=3,$F263=4,$F263=9,$F263=10 ), D263, C263 ) * $I$3</f>
        <v>0.82074524105537228</v>
      </c>
      <c r="J263" s="11">
        <f>IF( OR( $F263=3,$F263=4,$F263=9,$F263=10 ), 0, IF( OR( $F263=7,$F263=8,$F263=11,$F263=12 ), -1, 1 ) ) * $H$7 * IF( OR( $F263=5,$F263=6,$F263=11,$F263=12 ), D263, E263 ) * $I$3</f>
        <v>8.1569713069471042E-2</v>
      </c>
      <c r="K263" s="11">
        <f>$I$3 + IF( OR( $F263=3,$F263=4,$F263=7,$F263=8,$F263=11,$F263=12 ), -1, 1 ) * $H$7 * IF( OR( $F263=3, $F263=4, $F263=9, $F263=10 ), C263, IF( OR( $F263=5, $F263=6, $F263=11, $F263=12 ), E263, D263 ) ) * $I$3</f>
        <v>9.7685045875156584E-2</v>
      </c>
      <c r="L263" s="12">
        <f t="shared" si="42"/>
        <v>0.99999999999999989</v>
      </c>
      <c r="N263" s="48">
        <f t="shared" si="34"/>
        <v>0</v>
      </c>
      <c r="O263" s="49">
        <f t="shared" si="35"/>
        <v>1</v>
      </c>
      <c r="P263" s="48">
        <f t="shared" si="36"/>
        <v>2</v>
      </c>
      <c r="Q263" s="49">
        <f t="shared" si="37"/>
        <v>0</v>
      </c>
      <c r="R263" s="48">
        <f t="shared" si="38"/>
        <v>0</v>
      </c>
      <c r="S263" s="49">
        <f t="shared" si="39"/>
        <v>1</v>
      </c>
      <c r="T263" s="54" t="str">
        <f t="shared" si="40"/>
        <v>S</v>
      </c>
      <c r="U263" s="55" t="str">
        <f t="shared" si="41"/>
        <v>H</v>
      </c>
    </row>
    <row r="264" spans="1:21" x14ac:dyDescent="0.25">
      <c r="B264" s="7">
        <v>252</v>
      </c>
      <c r="C264" s="4">
        <f>$D$6*($D$7*SIN($B264*2*PI()/$D$2)+$D$5)</f>
        <v>-270.45138855645251</v>
      </c>
      <c r="D264" s="59">
        <f>$D$6*($D$7*SIN( ($B264*2*PI()/$D$2) - (2*PI()/3) )+$D$5)</f>
        <v>291.72500680360145</v>
      </c>
      <c r="E264" s="59">
        <f>$D$6*($D$7*SIN( ($B264*2*PI()/$D$2) + (2*PI()/3) )+$D$5)</f>
        <v>-21.273618247149159</v>
      </c>
      <c r="F264" s="19">
        <f t="shared" si="33"/>
        <v>8</v>
      </c>
      <c r="H264" s="11">
        <f>IF( OR( $F264=7,$F264=8,$F264=1,$F264=2 ), 0,   IF( OR( $F264=3,$F264=4,$F264=11,$F264=12 ), -1, 1) ) * $H$7 * IF( OR( $F264=5,$F264=6,$F264=11,$F264=12 ), $C264, $E264 ) * $I$3</f>
        <v>0</v>
      </c>
      <c r="I264" s="11">
        <f>IF( OR( $F264=5,$F264=6,$F264=11,$F264=12 ), 0, IF( OR( $F264=3,$F264=4,$F264=7,$F264=8 ), -1, 1 ) ) * $H$7 * IF( OR( $F264=3,$F264=4,$F264=9,$F264=10 ), D264, C264 ) * $I$3</f>
        <v>0.82992959185250381</v>
      </c>
      <c r="J264" s="11">
        <f>IF( OR( $F264=3,$F264=4,$F264=9,$F264=10 ), 0, IF( OR( $F264=7,$F264=8,$F264=11,$F264=12 ), -1, 1 ) ) * $H$7 * IF( OR( $F264=5,$F264=6,$F264=11,$F264=12 ), D264, E264 ) * $I$3</f>
        <v>6.5281991722505595E-2</v>
      </c>
      <c r="K264" s="11">
        <f>$I$3 + IF( OR( $F264=3,$F264=4,$F264=7,$F264=8,$F264=11,$F264=12 ), -1, 1 ) * $H$7 * IF( OR( $F264=3, $F264=4, $F264=9, $F264=10 ), C264, IF( OR( $F264=5, $F264=6, $F264=11, $F264=12 ), E264, D264 ) ) * $I$3</f>
        <v>0.10478841642499137</v>
      </c>
      <c r="L264" s="12">
        <f t="shared" si="42"/>
        <v>1.0000000000000009</v>
      </c>
      <c r="N264" s="48">
        <f t="shared" si="34"/>
        <v>0</v>
      </c>
      <c r="O264" s="49">
        <f t="shared" si="35"/>
        <v>1</v>
      </c>
      <c r="P264" s="48">
        <f t="shared" si="36"/>
        <v>2</v>
      </c>
      <c r="Q264" s="49">
        <f t="shared" si="37"/>
        <v>0</v>
      </c>
      <c r="R264" s="48">
        <f t="shared" si="38"/>
        <v>0</v>
      </c>
      <c r="S264" s="49">
        <f t="shared" si="39"/>
        <v>1</v>
      </c>
      <c r="T264" s="54" t="str">
        <f t="shared" si="40"/>
        <v>S</v>
      </c>
      <c r="U264" s="55" t="str">
        <f t="shared" si="41"/>
        <v>H</v>
      </c>
    </row>
    <row r="265" spans="1:21" x14ac:dyDescent="0.25">
      <c r="B265" s="7">
        <v>253</v>
      </c>
      <c r="C265" s="4">
        <f>$D$6*($D$7*SIN($B265*2*PI()/$D$2)+$D$5)</f>
        <v>-273.37191127958346</v>
      </c>
      <c r="D265" s="59">
        <f>$D$6*($D$7*SIN( ($B265*2*PI()/$D$2) - (2*PI()/3) )+$D$5)</f>
        <v>289.33211049640988</v>
      </c>
      <c r="E265" s="59">
        <f>$D$6*($D$7*SIN( ($B265*2*PI()/$D$2) + (2*PI()/3) )+$D$5)</f>
        <v>-15.960199216826384</v>
      </c>
      <c r="F265" s="19">
        <f t="shared" si="33"/>
        <v>8</v>
      </c>
      <c r="H265" s="11">
        <f>IF( OR( $F265=7,$F265=8,$F265=1,$F265=2 ), 0,   IF( OR( $F265=3,$F265=4,$F265=11,$F265=12 ), -1, 1) ) * $H$7 * IF( OR( $F265=5,$F265=6,$F265=11,$F265=12 ), $C265, $E265 ) * $I$3</f>
        <v>0</v>
      </c>
      <c r="I265" s="11">
        <f>IF( OR( $F265=5,$F265=6,$F265=11,$F265=12 ), 0, IF( OR( $F265=3,$F265=4,$F265=7,$F265=8 ), -1, 1 ) ) * $H$7 * IF( OR( $F265=3,$F265=4,$F265=9,$F265=10 ), D265, C265 ) * $I$3</f>
        <v>0.83889175042947139</v>
      </c>
      <c r="J265" s="11">
        <f>IF( OR( $F265=3,$F265=4,$F265=9,$F265=10 ), 0, IF( OR( $F265=7,$F265=8,$F265=11,$F265=12 ), -1, 1 ) ) * $H$7 * IF( OR( $F265=5,$F265=6,$F265=11,$F265=12 ), D265, E265 ) * $I$3</f>
        <v>4.8976792807778495E-2</v>
      </c>
      <c r="K265" s="11">
        <f>$I$3 + IF( OR( $F265=3,$F265=4,$F265=7,$F265=8,$F265=11,$F265=12 ), -1, 1 ) * $H$7 * IF( OR( $F265=3, $F265=4, $F265=9, $F265=10 ), C265, IF( OR( $F265=5, $F265=6, $F265=11, $F265=12 ), E265, D265 ) ) * $I$3</f>
        <v>0.11213145676274994</v>
      </c>
      <c r="L265" s="12">
        <f t="shared" si="42"/>
        <v>0.99999999999999978</v>
      </c>
      <c r="N265" s="48">
        <f t="shared" si="34"/>
        <v>0</v>
      </c>
      <c r="O265" s="49">
        <f t="shared" si="35"/>
        <v>1</v>
      </c>
      <c r="P265" s="48">
        <f t="shared" si="36"/>
        <v>2</v>
      </c>
      <c r="Q265" s="49">
        <f t="shared" si="37"/>
        <v>0</v>
      </c>
      <c r="R265" s="48">
        <f t="shared" si="38"/>
        <v>0</v>
      </c>
      <c r="S265" s="49">
        <f t="shared" si="39"/>
        <v>1</v>
      </c>
      <c r="T265" s="54" t="str">
        <f t="shared" si="40"/>
        <v>S</v>
      </c>
      <c r="U265" s="55" t="str">
        <f t="shared" si="41"/>
        <v>H</v>
      </c>
    </row>
    <row r="266" spans="1:21" x14ac:dyDescent="0.25">
      <c r="B266" s="7">
        <v>254</v>
      </c>
      <c r="C266" s="4">
        <f>$D$6*($D$7*SIN($B266*2*PI()/$D$2)+$D$5)</f>
        <v>-276.21924573169264</v>
      </c>
      <c r="D266" s="59">
        <f>$D$6*($D$7*SIN( ($B266*2*PI()/$D$2) - (2*PI()/3) )+$D$5)</f>
        <v>286.86175298693433</v>
      </c>
      <c r="E266" s="59">
        <f>$D$6*($D$7*SIN( ($B266*2*PI()/$D$2) + (2*PI()/3) )+$D$5)</f>
        <v>-10.642507255241659</v>
      </c>
      <c r="F266" s="19">
        <f t="shared" si="33"/>
        <v>8</v>
      </c>
      <c r="H266" s="11">
        <f>IF( OR( $F266=7,$F266=8,$F266=1,$F266=2 ), 0,   IF( OR( $F266=3,$F266=4,$F266=11,$F266=12 ), -1, 1) ) * $H$7 * IF( OR( $F266=5,$F266=6,$F266=11,$F266=12 ), $C266, $E266 ) * $I$3</f>
        <v>0</v>
      </c>
      <c r="I266" s="11">
        <f>IF( OR( $F266=5,$F266=6,$F266=11,$F266=12 ), 0, IF( OR( $F266=3,$F266=4,$F266=7,$F266=8 ), -1, 1 ) ) * $H$7 * IF( OR( $F266=3,$F266=4,$F266=9,$F266=10 ), D266, C266 ) * $I$3</f>
        <v>0.84762931739971192</v>
      </c>
      <c r="J266" s="11">
        <f>IF( OR( $F266=3,$F266=4,$F266=9,$F266=10 ), 0, IF( OR( $F266=7,$F266=8,$F266=11,$F266=12 ), -1, 1 ) ) * $H$7 * IF( OR( $F266=5,$F266=6,$F266=11,$F266=12 ), D266, E266 ) * $I$3</f>
        <v>3.2658481621314975E-2</v>
      </c>
      <c r="K266" s="11">
        <f>$I$3 + IF( OR( $F266=3,$F266=4,$F266=7,$F266=8,$F266=11,$F266=12 ), -1, 1 ) * $H$7 * IF( OR( $F266=3, $F266=4, $F266=9, $F266=10 ), C266, IF( OR( $F266=5, $F266=6, $F266=11, $F266=12 ), E266, D266 ) ) * $I$3</f>
        <v>0.11971220097897295</v>
      </c>
      <c r="L266" s="12">
        <f t="shared" si="42"/>
        <v>0.99999999999999989</v>
      </c>
      <c r="N266" s="48">
        <f t="shared" si="34"/>
        <v>0</v>
      </c>
      <c r="O266" s="49">
        <f t="shared" si="35"/>
        <v>1</v>
      </c>
      <c r="P266" s="48">
        <f t="shared" si="36"/>
        <v>2</v>
      </c>
      <c r="Q266" s="49">
        <f t="shared" si="37"/>
        <v>0</v>
      </c>
      <c r="R266" s="48">
        <f t="shared" si="38"/>
        <v>0</v>
      </c>
      <c r="S266" s="49">
        <f t="shared" si="39"/>
        <v>1</v>
      </c>
      <c r="T266" s="54" t="str">
        <f t="shared" si="40"/>
        <v>S</v>
      </c>
      <c r="U266" s="55" t="str">
        <f t="shared" si="41"/>
        <v>H</v>
      </c>
    </row>
    <row r="267" spans="1:21" x14ac:dyDescent="0.25">
      <c r="B267" s="7">
        <v>255</v>
      </c>
      <c r="C267" s="4">
        <f>$D$6*($D$7*SIN($B267*2*PI()/$D$2)+$D$5)</f>
        <v>-278.99262961249582</v>
      </c>
      <c r="D267" s="59">
        <f>$D$6*($D$7*SIN( ($B267*2*PI()/$D$2) - (2*PI()/3) )+$D$5)</f>
        <v>284.31459564961568</v>
      </c>
      <c r="E267" s="59">
        <f>$D$6*($D$7*SIN( ($B267*2*PI()/$D$2) + (2*PI()/3) )+$D$5)</f>
        <v>-5.3219660371201281</v>
      </c>
      <c r="F267" s="19">
        <f t="shared" si="33"/>
        <v>8</v>
      </c>
      <c r="H267" s="11">
        <f>IF( OR( $F267=7,$F267=8,$F267=1,$F267=2 ), 0,   IF( OR( $F267=3,$F267=4,$F267=11,$F267=12 ), -1, 1) ) * $H$7 * IF( OR( $F267=5,$F267=6,$F267=11,$F267=12 ), $C267, $E267 ) * $I$3</f>
        <v>0</v>
      </c>
      <c r="I267" s="11">
        <f>IF( OR( $F267=5,$F267=6,$F267=11,$F267=12 ), 0, IF( OR( $F267=3,$F267=4,$F267=7,$F267=8 ), -1, 1 ) ) * $H$7 * IF( OR( $F267=3,$F267=4,$F267=9,$F267=10 ), D267, C267 ) * $I$3</f>
        <v>0.85613995350526428</v>
      </c>
      <c r="J267" s="11">
        <f>IF( OR( $F267=3,$F267=4,$F267=9,$F267=10 ), 0, IF( OR( $F267=7,$F267=8,$F267=11,$F267=12 ), -1, 1 ) ) * $H$7 * IF( OR( $F267=5,$F267=6,$F267=11,$F267=12 ), D267, E267 ) * $I$3</f>
        <v>1.6331426969612487E-2</v>
      </c>
      <c r="K267" s="11">
        <f>$I$3 + IF( OR( $F267=3,$F267=4,$F267=7,$F267=8,$F267=11,$F267=12 ), -1, 1 ) * $H$7 * IF( OR( $F267=3, $F267=4, $F267=9, $F267=10 ), C267, IF( OR( $F267=5, $F267=6, $F267=11, $F267=12 ), E267, D267 ) ) * $I$3</f>
        <v>0.12752861952512407</v>
      </c>
      <c r="L267" s="12">
        <f t="shared" si="42"/>
        <v>1.0000000000000009</v>
      </c>
      <c r="N267" s="48">
        <f t="shared" si="34"/>
        <v>0</v>
      </c>
      <c r="O267" s="49">
        <f t="shared" si="35"/>
        <v>1</v>
      </c>
      <c r="P267" s="48">
        <f t="shared" si="36"/>
        <v>2</v>
      </c>
      <c r="Q267" s="49">
        <f t="shared" si="37"/>
        <v>0</v>
      </c>
      <c r="R267" s="48">
        <f t="shared" si="38"/>
        <v>0</v>
      </c>
      <c r="S267" s="49">
        <f t="shared" si="39"/>
        <v>1</v>
      </c>
      <c r="T267" s="54" t="str">
        <f t="shared" si="40"/>
        <v>S</v>
      </c>
      <c r="U267" s="55" t="str">
        <f t="shared" si="41"/>
        <v>H</v>
      </c>
    </row>
    <row r="268" spans="1:21" x14ac:dyDescent="0.25">
      <c r="A268" s="13"/>
      <c r="B268" s="14">
        <v>256</v>
      </c>
      <c r="C268" s="15">
        <f>$D$6*($D$7*SIN($B268*2*PI()/$D$2)+$D$5)</f>
        <v>-281.69132042006538</v>
      </c>
      <c r="D268" s="15">
        <f>$D$6*($D$7*SIN( ($B268*2*PI()/$D$2) - (2*PI()/3) )+$D$5)</f>
        <v>281.69132042006549</v>
      </c>
      <c r="E268" s="15">
        <f>$D$6*($D$7*SIN( ($B268*2*PI()/$D$2) + (2*PI()/3) )+$D$5)</f>
        <v>-7.9700591799201791E-14</v>
      </c>
      <c r="F268" s="19">
        <f t="shared" ref="F268:F331" si="43">ROUNDDOWN( $B268/($D$2/12)+1, 0 )</f>
        <v>9</v>
      </c>
      <c r="G268" s="13"/>
      <c r="H268" s="11">
        <f>IF( OR( $F268=7,$F268=8,$F268=1,$F268=2 ), 0,   IF( OR( $F268=3,$F268=4,$F268=11,$F268=12 ), -1, 1) ) * $H$7 * IF( OR( $F268=5,$F268=6,$F268=11,$F268=12 ), $C268, $E268 ) * $I$3</f>
        <v>-2.4457585511160215E-16</v>
      </c>
      <c r="I268" s="11">
        <f>IF( OR( $F268=5,$F268=6,$F268=11,$F268=12 ), 0, IF( OR( $F268=3,$F268=4,$F268=7,$F268=8 ), -1, 1 ) ) * $H$7 * IF( OR( $F268=3,$F268=4,$F268=9,$F268=10 ), D268, C268 ) * $I$3</f>
        <v>0.86442138024304893</v>
      </c>
      <c r="J268" s="11">
        <f>IF( OR( $F268=3,$F268=4,$F268=9,$F268=10 ), 0, IF( OR( $F268=7,$F268=8,$F268=11,$F268=12 ), -1, 1 ) ) * $H$7 * IF( OR( $F268=5,$F268=6,$F268=11,$F268=12 ), D268, E268 ) * $I$3</f>
        <v>0</v>
      </c>
      <c r="K268" s="11">
        <f>$I$3 + IF( OR( $F268=3,$F268=4,$F268=7,$F268=8,$F268=11,$F268=12 ), -1, 1 ) * $H$7 * IF( OR( $F268=3, $F268=4, $F268=9, $F268=10 ), C268, IF( OR( $F268=5, $F268=6, $F268=11, $F268=12 ), E268, D268 ) ) * $I$3</f>
        <v>0.1355786197569514</v>
      </c>
      <c r="L268" s="14">
        <f t="shared" si="42"/>
        <v>1</v>
      </c>
      <c r="N268" s="48">
        <f t="shared" si="34"/>
        <v>0</v>
      </c>
      <c r="O268" s="49">
        <f t="shared" si="35"/>
        <v>1</v>
      </c>
      <c r="P268" s="48">
        <f t="shared" si="36"/>
        <v>1</v>
      </c>
      <c r="Q268" s="49">
        <f t="shared" si="37"/>
        <v>0</v>
      </c>
      <c r="R268" s="48">
        <f t="shared" si="38"/>
        <v>0</v>
      </c>
      <c r="S268" s="49">
        <f t="shared" si="39"/>
        <v>0</v>
      </c>
      <c r="T268" s="54">
        <f t="shared" si="40"/>
        <v>0</v>
      </c>
      <c r="U268" s="55">
        <f t="shared" si="41"/>
        <v>0</v>
      </c>
    </row>
    <row r="269" spans="1:21" x14ac:dyDescent="0.25">
      <c r="B269" s="7">
        <v>257</v>
      </c>
      <c r="C269" s="4">
        <f>$D$6*($D$7*SIN($B269*2*PI()/$D$2)+$D$5)</f>
        <v>-284.31459564961574</v>
      </c>
      <c r="D269" s="59">
        <f>$D$6*($D$7*SIN( ($B269*2*PI()/$D$2) - (2*PI()/3) )+$D$5)</f>
        <v>278.99262961249576</v>
      </c>
      <c r="E269" s="59">
        <f>$D$6*($D$7*SIN( ($B269*2*PI()/$D$2) + (2*PI()/3) )+$D$5)</f>
        <v>5.3219660371199682</v>
      </c>
      <c r="F269" s="19">
        <f t="shared" si="43"/>
        <v>9</v>
      </c>
      <c r="H269" s="11">
        <f>IF( OR( $F269=7,$F269=8,$F269=1,$F269=2 ), 0,   IF( OR( $F269=3,$F269=4,$F269=11,$F269=12 ), -1, 1) ) * $H$7 * IF( OR( $F269=5,$F269=6,$F269=11,$F269=12 ), $C269, $E269 ) * $I$3</f>
        <v>1.6331426969611998E-2</v>
      </c>
      <c r="I269" s="11">
        <f>IF( OR( $F269=5,$F269=6,$F269=11,$F269=12 ), 0, IF( OR( $F269=3,$F269=4,$F269=7,$F269=8 ), -1, 1 ) ) * $H$7 * IF( OR( $F269=3,$F269=4,$F269=9,$F269=10 ), D269, C269 ) * $I$3</f>
        <v>0.85613995350526406</v>
      </c>
      <c r="J269" s="11">
        <f>IF( OR( $F269=3,$F269=4,$F269=9,$F269=10 ), 0, IF( OR( $F269=7,$F269=8,$F269=11,$F269=12 ), -1, 1 ) ) * $H$7 * IF( OR( $F269=5,$F269=6,$F269=11,$F269=12 ), D269, E269 ) * $I$3</f>
        <v>0</v>
      </c>
      <c r="K269" s="11">
        <f>$I$3 + IF( OR( $F269=3,$F269=4,$F269=7,$F269=8,$F269=11,$F269=12 ), -1, 1 ) * $H$7 * IF( OR( $F269=3, $F269=4, $F269=9, $F269=10 ), C269, IF( OR( $F269=5, $F269=6, $F269=11, $F269=12 ), E269, D269 ) ) * $I$3</f>
        <v>0.12752861952512395</v>
      </c>
      <c r="L269" s="12">
        <f t="shared" si="42"/>
        <v>1</v>
      </c>
      <c r="N269" s="48">
        <f t="shared" ref="N269:N332" si="44">IF( AND( $C269&gt;0, OR( $H269&gt;0, $I269&gt;0 ) ), IF( AND( $H269&gt;0, $I269&gt;0 ), 2, 1 ), 0 )</f>
        <v>0</v>
      </c>
      <c r="O269" s="49">
        <f t="shared" ref="O269:O332" si="45">IF( AND( $C269&lt;0, OR( $H269&gt;0, $I269&gt;0 ) ), IF( AND( $H269&gt;0, $I269&gt;0 ), 2, 1 ), 0 )</f>
        <v>2</v>
      </c>
      <c r="P269" s="48">
        <f t="shared" ref="P269:P332" si="46">IF( AND( $D269&gt;0, OR( $I269&gt;0, $J269&gt;0 ) ), IF( AND( $I269&gt;0, $J269&gt;0 ), 2, 1 ), 0 )</f>
        <v>1</v>
      </c>
      <c r="Q269" s="49">
        <f t="shared" ref="Q269:Q332" si="47">IF( AND( $D269&lt;0, OR( $I269&gt;0, $J269&gt;0 ) ), IF( AND( $I269&gt;0, $J269&gt;0 ), 2, 1 ), 0 )</f>
        <v>0</v>
      </c>
      <c r="R269" s="48">
        <f t="shared" ref="R269:R332" si="48">IF( AND( $E269&gt;0, OR( $H269&gt;0, $J269&gt;0 ) ), IF( AND( $H269&gt;0, $J269&gt;0 ), 2, 1 ), 0 )</f>
        <v>1</v>
      </c>
      <c r="S269" s="49">
        <f t="shared" ref="S269:S332" si="49">IF( AND( $E269&lt;0, OR( $H269&gt;0, $J269&gt;0 ) ), IF( AND( $H269&gt;0, $J269&gt;0 ), 2, 1 ), 0 )</f>
        <v>0</v>
      </c>
      <c r="T269" s="54" t="str">
        <f t="shared" ref="T269:T332" si="50">IF( OR( N269 &gt; 1,O269 &gt; 1 ), $N$10, IF( OR( P269 &gt; 1,Q269 &gt; 1 ), $P$10, IF( OR( R269 &gt; 1,S269 &gt; 1 ),$R$10, 0 ) ) )</f>
        <v>R</v>
      </c>
      <c r="U269" s="55" t="str">
        <f t="shared" ref="U269:U332" si="51">IF( OR( N269&gt;1, P269&gt;1, R269&gt;1), $N$11, IF( OR( O269&gt;1, Q269&gt;1, S269&gt;1), $O$11, 0 ) )</f>
        <v>L</v>
      </c>
    </row>
    <row r="270" spans="1:21" x14ac:dyDescent="0.25">
      <c r="B270" s="7">
        <v>258</v>
      </c>
      <c r="C270" s="4">
        <f>$D$6*($D$7*SIN($B270*2*PI()/$D$2)+$D$5)</f>
        <v>-286.86175298693439</v>
      </c>
      <c r="D270" s="59">
        <f>$D$6*($D$7*SIN( ($B270*2*PI()/$D$2) - (2*PI()/3) )+$D$5)</f>
        <v>276.21924573169258</v>
      </c>
      <c r="E270" s="59">
        <f>$D$6*($D$7*SIN( ($B270*2*PI()/$D$2) + (2*PI()/3) )+$D$5)</f>
        <v>10.642507255241499</v>
      </c>
      <c r="F270" s="19">
        <f t="shared" si="43"/>
        <v>9</v>
      </c>
      <c r="H270" s="11">
        <f>IF( OR( $F270=7,$F270=8,$F270=1,$F270=2 ), 0,   IF( OR( $F270=3,$F270=4,$F270=11,$F270=12 ), -1, 1) ) * $H$7 * IF( OR( $F270=5,$F270=6,$F270=11,$F270=12 ), $C270, $E270 ) * $I$3</f>
        <v>3.2658481621314489E-2</v>
      </c>
      <c r="I270" s="11">
        <f>IF( OR( $F270=5,$F270=6,$F270=11,$F270=12 ), 0, IF( OR( $F270=3,$F270=4,$F270=7,$F270=8 ), -1, 1 ) ) * $H$7 * IF( OR( $F270=3,$F270=4,$F270=9,$F270=10 ), D270, C270 ) * $I$3</f>
        <v>0.84762931739971181</v>
      </c>
      <c r="J270" s="11">
        <f>IF( OR( $F270=3,$F270=4,$F270=9,$F270=10 ), 0, IF( OR( $F270=7,$F270=8,$F270=11,$F270=12 ), -1, 1 ) ) * $H$7 * IF( OR( $F270=5,$F270=6,$F270=11,$F270=12 ), D270, E270 ) * $I$3</f>
        <v>0</v>
      </c>
      <c r="K270" s="11">
        <f>$I$3 + IF( OR( $F270=3,$F270=4,$F270=7,$F270=8,$F270=11,$F270=12 ), -1, 1 ) * $H$7 * IF( OR( $F270=3, $F270=4, $F270=9, $F270=10 ), C270, IF( OR( $F270=5, $F270=6, $F270=11, $F270=12 ), E270, D270 ) ) * $I$3</f>
        <v>0.11971220097897273</v>
      </c>
      <c r="L270" s="12">
        <f t="shared" si="42"/>
        <v>0.999999999999999</v>
      </c>
      <c r="N270" s="48">
        <f t="shared" si="44"/>
        <v>0</v>
      </c>
      <c r="O270" s="49">
        <f t="shared" si="45"/>
        <v>2</v>
      </c>
      <c r="P270" s="48">
        <f t="shared" si="46"/>
        <v>1</v>
      </c>
      <c r="Q270" s="49">
        <f t="shared" si="47"/>
        <v>0</v>
      </c>
      <c r="R270" s="48">
        <f t="shared" si="48"/>
        <v>1</v>
      </c>
      <c r="S270" s="49">
        <f t="shared" si="49"/>
        <v>0</v>
      </c>
      <c r="T270" s="54" t="str">
        <f t="shared" si="50"/>
        <v>R</v>
      </c>
      <c r="U270" s="55" t="str">
        <f t="shared" si="51"/>
        <v>L</v>
      </c>
    </row>
    <row r="271" spans="1:21" x14ac:dyDescent="0.25">
      <c r="B271" s="7">
        <v>259</v>
      </c>
      <c r="C271" s="4">
        <f>$D$6*($D$7*SIN($B271*2*PI()/$D$2)+$D$5)</f>
        <v>-289.33211049640977</v>
      </c>
      <c r="D271" s="59">
        <f>$D$6*($D$7*SIN( ($B271*2*PI()/$D$2) - (2*PI()/3) )+$D$5)</f>
        <v>273.37191127958357</v>
      </c>
      <c r="E271" s="59">
        <f>$D$6*($D$7*SIN( ($B271*2*PI()/$D$2) + (2*PI()/3) )+$D$5)</f>
        <v>15.960199216826224</v>
      </c>
      <c r="F271" s="19">
        <f t="shared" si="43"/>
        <v>9</v>
      </c>
      <c r="H271" s="11">
        <f>IF( OR( $F271=7,$F271=8,$F271=1,$F271=2 ), 0,   IF( OR( $F271=3,$F271=4,$F271=11,$F271=12 ), -1, 1) ) * $H$7 * IF( OR( $F271=5,$F271=6,$F271=11,$F271=12 ), $C271, $E271 ) * $I$3</f>
        <v>4.8976792807778002E-2</v>
      </c>
      <c r="I271" s="11">
        <f>IF( OR( $F271=5,$F271=6,$F271=11,$F271=12 ), 0, IF( OR( $F271=3,$F271=4,$F271=7,$F271=8 ), -1, 1 ) ) * $H$7 * IF( OR( $F271=3,$F271=4,$F271=9,$F271=10 ), D271, C271 ) * $I$3</f>
        <v>0.83889175042947173</v>
      </c>
      <c r="J271" s="11">
        <f>IF( OR( $F271=3,$F271=4,$F271=9,$F271=10 ), 0, IF( OR( $F271=7,$F271=8,$F271=11,$F271=12 ), -1, 1 ) ) * $H$7 * IF( OR( $F271=5,$F271=6,$F271=11,$F271=12 ), D271, E271 ) * $I$3</f>
        <v>0</v>
      </c>
      <c r="K271" s="11">
        <f>$I$3 + IF( OR( $F271=3,$F271=4,$F271=7,$F271=8,$F271=11,$F271=12 ), -1, 1 ) * $H$7 * IF( OR( $F271=3, $F271=4, $F271=9, $F271=10 ), C271, IF( OR( $F271=5, $F271=6, $F271=11, $F271=12 ), E271, D271 ) ) * $I$3</f>
        <v>0.11213145676275027</v>
      </c>
      <c r="L271" s="12">
        <f t="shared" si="42"/>
        <v>1</v>
      </c>
      <c r="N271" s="48">
        <f t="shared" si="44"/>
        <v>0</v>
      </c>
      <c r="O271" s="49">
        <f t="shared" si="45"/>
        <v>2</v>
      </c>
      <c r="P271" s="48">
        <f t="shared" si="46"/>
        <v>1</v>
      </c>
      <c r="Q271" s="49">
        <f t="shared" si="47"/>
        <v>0</v>
      </c>
      <c r="R271" s="48">
        <f t="shared" si="48"/>
        <v>1</v>
      </c>
      <c r="S271" s="49">
        <f t="shared" si="49"/>
        <v>0</v>
      </c>
      <c r="T271" s="54" t="str">
        <f t="shared" si="50"/>
        <v>R</v>
      </c>
      <c r="U271" s="55" t="str">
        <f t="shared" si="51"/>
        <v>L</v>
      </c>
    </row>
    <row r="272" spans="1:21" x14ac:dyDescent="0.25">
      <c r="B272" s="7">
        <v>260</v>
      </c>
      <c r="C272" s="4">
        <f>$D$6*($D$7*SIN($B272*2*PI()/$D$2)+$D$5)</f>
        <v>-291.72500680360145</v>
      </c>
      <c r="D272" s="59">
        <f>$D$6*($D$7*SIN( ($B272*2*PI()/$D$2) - (2*PI()/3) )+$D$5)</f>
        <v>270.45138855645246</v>
      </c>
      <c r="E272" s="59">
        <f>$D$6*($D$7*SIN( ($B272*2*PI()/$D$2) + (2*PI()/3) )+$D$5)</f>
        <v>21.273618247149003</v>
      </c>
      <c r="F272" s="19">
        <f t="shared" si="43"/>
        <v>9</v>
      </c>
      <c r="H272" s="11">
        <f>IF( OR( $F272=7,$F272=8,$F272=1,$F272=2 ), 0,   IF( OR( $F272=3,$F272=4,$F272=11,$F272=12 ), -1, 1) ) * $H$7 * IF( OR( $F272=5,$F272=6,$F272=11,$F272=12 ), $C272, $E272 ) * $I$3</f>
        <v>6.5281991722505123E-2</v>
      </c>
      <c r="I272" s="11">
        <f>IF( OR( $F272=5,$F272=6,$F272=11,$F272=12 ), 0, IF( OR( $F272=3,$F272=4,$F272=7,$F272=8 ), -1, 1 ) ) * $H$7 * IF( OR( $F272=3,$F272=4,$F272=9,$F272=10 ), D272, C272 ) * $I$3</f>
        <v>0.82992959185250359</v>
      </c>
      <c r="J272" s="11">
        <f>IF( OR( $F272=3,$F272=4,$F272=9,$F272=10 ), 0, IF( OR( $F272=7,$F272=8,$F272=11,$F272=12 ), -1, 1 ) ) * $H$7 * IF( OR( $F272=5,$F272=6,$F272=11,$F272=12 ), D272, E272 ) * $I$3</f>
        <v>0</v>
      </c>
      <c r="K272" s="11">
        <f>$I$3 + IF( OR( $F272=3,$F272=4,$F272=7,$F272=8,$F272=11,$F272=12 ), -1, 1 ) * $H$7 * IF( OR( $F272=3, $F272=4, $F272=9, $F272=10 ), C272, IF( OR( $F272=5, $F272=6, $F272=11, $F272=12 ), E272, D272 ) ) * $I$3</f>
        <v>0.10478841642499137</v>
      </c>
      <c r="L272" s="12">
        <f t="shared" si="42"/>
        <v>1</v>
      </c>
      <c r="N272" s="48">
        <f t="shared" si="44"/>
        <v>0</v>
      </c>
      <c r="O272" s="49">
        <f t="shared" si="45"/>
        <v>2</v>
      </c>
      <c r="P272" s="48">
        <f t="shared" si="46"/>
        <v>1</v>
      </c>
      <c r="Q272" s="49">
        <f t="shared" si="47"/>
        <v>0</v>
      </c>
      <c r="R272" s="48">
        <f t="shared" si="48"/>
        <v>1</v>
      </c>
      <c r="S272" s="49">
        <f t="shared" si="49"/>
        <v>0</v>
      </c>
      <c r="T272" s="54" t="str">
        <f t="shared" si="50"/>
        <v>R</v>
      </c>
      <c r="U272" s="55" t="str">
        <f t="shared" si="51"/>
        <v>L</v>
      </c>
    </row>
    <row r="273" spans="2:21" x14ac:dyDescent="0.25">
      <c r="B273" s="7">
        <v>261</v>
      </c>
      <c r="C273" s="4">
        <f>$D$6*($D$7*SIN($B273*2*PI()/$D$2)+$D$5)</f>
        <v>-294.03980127230534</v>
      </c>
      <c r="D273" s="59">
        <f>$D$6*($D$7*SIN( ($B273*2*PI()/$D$2) - (2*PI()/3) )+$D$5)</f>
        <v>267.45845945685335</v>
      </c>
      <c r="E273" s="59">
        <f>$D$6*($D$7*SIN( ($B273*2*PI()/$D$2) + (2*PI()/3) )+$D$5)</f>
        <v>26.581341815451708</v>
      </c>
      <c r="F273" s="19">
        <f t="shared" si="43"/>
        <v>9</v>
      </c>
      <c r="H273" s="11">
        <f>IF( OR( $F273=7,$F273=8,$F273=1,$F273=2 ), 0,   IF( OR( $F273=3,$F273=4,$F273=11,$F273=12 ), -1, 1) ) * $H$7 * IF( OR( $F273=5,$F273=6,$F273=11,$F273=12 ), $C273, $E273 ) * $I$3</f>
        <v>8.156971306947057E-2</v>
      </c>
      <c r="I273" s="11">
        <f>IF( OR( $F273=5,$F273=6,$F273=11,$F273=12 ), 0, IF( OR( $F273=3,$F273=4,$F273=7,$F273=8 ), -1, 1 ) ) * $H$7 * IF( OR( $F273=3,$F273=4,$F273=9,$F273=10 ), D273, C273 ) * $I$3</f>
        <v>0.82074524105537205</v>
      </c>
      <c r="J273" s="11">
        <f>IF( OR( $F273=3,$F273=4,$F273=9,$F273=10 ), 0, IF( OR( $F273=7,$F273=8,$F273=11,$F273=12 ), -1, 1 ) ) * $H$7 * IF( OR( $F273=5,$F273=6,$F273=11,$F273=12 ), D273, E273 ) * $I$3</f>
        <v>0</v>
      </c>
      <c r="K273" s="11">
        <f>$I$3 + IF( OR( $F273=3,$F273=4,$F273=7,$F273=8,$F273=11,$F273=12 ), -1, 1 ) * $H$7 * IF( OR( $F273=3, $F273=4, $F273=9, $F273=10 ), C273, IF( OR( $F273=5, $F273=6, $F273=11, $F273=12 ), E273, D273 ) ) * $I$3</f>
        <v>9.7685045875156473E-2</v>
      </c>
      <c r="L273" s="12">
        <f t="shared" si="42"/>
        <v>0.99999999999999911</v>
      </c>
      <c r="N273" s="48">
        <f t="shared" si="44"/>
        <v>0</v>
      </c>
      <c r="O273" s="49">
        <f t="shared" si="45"/>
        <v>2</v>
      </c>
      <c r="P273" s="48">
        <f t="shared" si="46"/>
        <v>1</v>
      </c>
      <c r="Q273" s="49">
        <f t="shared" si="47"/>
        <v>0</v>
      </c>
      <c r="R273" s="48">
        <f t="shared" si="48"/>
        <v>1</v>
      </c>
      <c r="S273" s="49">
        <f t="shared" si="49"/>
        <v>0</v>
      </c>
      <c r="T273" s="54" t="str">
        <f t="shared" si="50"/>
        <v>R</v>
      </c>
      <c r="U273" s="55" t="str">
        <f t="shared" si="51"/>
        <v>L</v>
      </c>
    </row>
    <row r="274" spans="2:21" x14ac:dyDescent="0.25">
      <c r="B274" s="7">
        <v>262</v>
      </c>
      <c r="C274" s="4">
        <f>$D$6*($D$7*SIN($B274*2*PI()/$D$2)+$D$5)</f>
        <v>-296.27587417606867</v>
      </c>
      <c r="D274" s="59">
        <f>$D$6*($D$7*SIN( ($B274*2*PI()/$D$2) - (2*PI()/3) )+$D$5)</f>
        <v>264.39392526027751</v>
      </c>
      <c r="E274" s="59">
        <f>$D$6*($D$7*SIN( ($B274*2*PI()/$D$2) + (2*PI()/3) )+$D$5)</f>
        <v>31.881948915790847</v>
      </c>
      <c r="F274" s="19">
        <f t="shared" si="43"/>
        <v>9</v>
      </c>
      <c r="H274" s="11">
        <f>IF( OR( $F274=7,$F274=8,$F274=1,$F274=2 ), 0,   IF( OR( $F274=3,$F274=4,$F274=11,$F274=12 ), -1, 1) ) * $H$7 * IF( OR( $F274=5,$F274=6,$F274=11,$F274=12 ), $C274, $E274 ) * $I$3</f>
        <v>9.783559623182192E-2</v>
      </c>
      <c r="I274" s="11">
        <f>IF( OR( $F274=5,$F274=6,$F274=11,$F274=12 ), 0, IF( OR( $F274=3,$F274=4,$F274=7,$F274=8 ), -1, 1 ) ) * $H$7 * IF( OR( $F274=3,$F274=4,$F274=9,$F274=10 ), D274, C274 ) * $I$3</f>
        <v>0.81134115691087039</v>
      </c>
      <c r="J274" s="11">
        <f>IF( OR( $F274=3,$F274=4,$F274=9,$F274=10 ), 0, IF( OR( $F274=7,$F274=8,$F274=11,$F274=12 ), -1, 1 ) ) * $H$7 * IF( OR( $F274=5,$F274=6,$F274=11,$F274=12 ), D274, E274 ) * $I$3</f>
        <v>0</v>
      </c>
      <c r="K274" s="11">
        <f>$I$3 + IF( OR( $F274=3,$F274=4,$F274=7,$F274=8,$F274=11,$F274=12 ), -1, 1 ) * $H$7 * IF( OR( $F274=3, $F274=4, $F274=9, $F274=10 ), C274, IF( OR( $F274=5, $F274=6, $F274=11, $F274=12 ), E274, D274 ) ) * $I$3</f>
        <v>9.0823246857306805E-2</v>
      </c>
      <c r="L274" s="12">
        <f t="shared" si="42"/>
        <v>0.99999999999999911</v>
      </c>
      <c r="N274" s="48">
        <f t="shared" si="44"/>
        <v>0</v>
      </c>
      <c r="O274" s="49">
        <f t="shared" si="45"/>
        <v>2</v>
      </c>
      <c r="P274" s="48">
        <f t="shared" si="46"/>
        <v>1</v>
      </c>
      <c r="Q274" s="49">
        <f t="shared" si="47"/>
        <v>0</v>
      </c>
      <c r="R274" s="48">
        <f t="shared" si="48"/>
        <v>1</v>
      </c>
      <c r="S274" s="49">
        <f t="shared" si="49"/>
        <v>0</v>
      </c>
      <c r="T274" s="54" t="str">
        <f t="shared" si="50"/>
        <v>R</v>
      </c>
      <c r="U274" s="55" t="str">
        <f t="shared" si="51"/>
        <v>L</v>
      </c>
    </row>
    <row r="275" spans="2:21" x14ac:dyDescent="0.25">
      <c r="B275" s="7">
        <v>263</v>
      </c>
      <c r="C275" s="4">
        <f>$D$6*($D$7*SIN($B275*2*PI()/$D$2)+$D$5)</f>
        <v>-298.43262686410458</v>
      </c>
      <c r="D275" s="59">
        <f>$D$6*($D$7*SIN( ($B275*2*PI()/$D$2) - (2*PI()/3) )+$D$5)</f>
        <v>261.25860641663286</v>
      </c>
      <c r="E275" s="59">
        <f>$D$6*($D$7*SIN( ($B275*2*PI()/$D$2) + (2*PI()/3) )+$D$5)</f>
        <v>37.174020447471769</v>
      </c>
      <c r="F275" s="19">
        <f t="shared" si="43"/>
        <v>9</v>
      </c>
      <c r="H275" s="11">
        <f>IF( OR( $F275=7,$F275=8,$F275=1,$F275=2 ), 0,   IF( OR( $F275=3,$F275=4,$F275=11,$F275=12 ), -1, 1) ) * $H$7 * IF( OR( $F275=5,$F275=6,$F275=11,$F275=12 ), $C275, $E275 ) * $I$3</f>
        <v>0.11407528643931159</v>
      </c>
      <c r="I275" s="11">
        <f>IF( OR( $F275=5,$F275=6,$F275=11,$F275=12 ), 0, IF( OR( $F275=3,$F275=4,$F275=7,$F275=8 ), -1, 1 ) ) * $H$7 * IF( OR( $F275=3,$F275=4,$F275=9,$F275=10 ), D275, C275 ) * $I$3</f>
        <v>0.80171985711972382</v>
      </c>
      <c r="J275" s="11">
        <f>IF( OR( $F275=3,$F275=4,$F275=9,$F275=10 ), 0, IF( OR( $F275=7,$F275=8,$F275=11,$F275=12 ), -1, 1 ) ) * $H$7 * IF( OR( $F275=5,$F275=6,$F275=11,$F275=12 ), D275, E275 ) * $I$3</f>
        <v>0</v>
      </c>
      <c r="K275" s="11">
        <f>$I$3 + IF( OR( $F275=3,$F275=4,$F275=7,$F275=8,$F275=11,$F275=12 ), -1, 1 ) * $H$7 * IF( OR( $F275=3, $F275=4, $F275=9, $F275=10 ), C275, IF( OR( $F275=5, $F275=6, $F275=11, $F275=12 ), E275, D275 ) ) * $I$3</f>
        <v>8.4204856440964759E-2</v>
      </c>
      <c r="L275" s="12">
        <f t="shared" si="42"/>
        <v>1.0000000000000002</v>
      </c>
      <c r="N275" s="48">
        <f t="shared" si="44"/>
        <v>0</v>
      </c>
      <c r="O275" s="49">
        <f t="shared" si="45"/>
        <v>2</v>
      </c>
      <c r="P275" s="48">
        <f t="shared" si="46"/>
        <v>1</v>
      </c>
      <c r="Q275" s="49">
        <f t="shared" si="47"/>
        <v>0</v>
      </c>
      <c r="R275" s="48">
        <f t="shared" si="48"/>
        <v>1</v>
      </c>
      <c r="S275" s="49">
        <f t="shared" si="49"/>
        <v>0</v>
      </c>
      <c r="T275" s="54" t="str">
        <f t="shared" si="50"/>
        <v>R</v>
      </c>
      <c r="U275" s="55" t="str">
        <f t="shared" si="51"/>
        <v>L</v>
      </c>
    </row>
    <row r="276" spans="2:21" x14ac:dyDescent="0.25">
      <c r="B276" s="7">
        <v>264</v>
      </c>
      <c r="C276" s="4">
        <f>$D$6*($D$7*SIN($B276*2*PI()/$D$2)+$D$5)</f>
        <v>-300.50948192156665</v>
      </c>
      <c r="D276" s="59">
        <f>$D$6*($D$7*SIN( ($B276*2*PI()/$D$2) - (2*PI()/3) )+$D$5)</f>
        <v>258.05334232658817</v>
      </c>
      <c r="E276" s="59">
        <f>$D$6*($D$7*SIN( ($B276*2*PI()/$D$2) + (2*PI()/3) )+$D$5)</f>
        <v>42.456139594978502</v>
      </c>
      <c r="F276" s="19">
        <f t="shared" si="43"/>
        <v>9</v>
      </c>
      <c r="H276" s="11">
        <f>IF( OR( $F276=7,$F276=8,$F276=1,$F276=2 ), 0,   IF( OR( $F276=3,$F276=4,$F276=11,$F276=12 ), -1, 1) ) * $H$7 * IF( OR( $F276=5,$F276=6,$F276=11,$F276=12 ), $C276, $E276 ) * $I$3</f>
        <v>0.13028443593418101</v>
      </c>
      <c r="I276" s="11">
        <f>IF( OR( $F276=5,$F276=6,$F276=11,$F276=12 ), 0, IF( OR( $F276=3,$F276=4,$F276=7,$F276=8 ), -1, 1 ) ) * $H$7 * IF( OR( $F276=3,$F276=4,$F276=9,$F276=10 ), D276, C276 ) * $I$3</f>
        <v>0.79188391753653697</v>
      </c>
      <c r="J276" s="11">
        <f>IF( OR( $F276=3,$F276=4,$F276=9,$F276=10 ), 0, IF( OR( $F276=7,$F276=8,$F276=11,$F276=12 ), -1, 1 ) ) * $H$7 * IF( OR( $F276=5,$F276=6,$F276=11,$F276=12 ), D276, E276 ) * $I$3</f>
        <v>0</v>
      </c>
      <c r="K276" s="11">
        <f>$I$3 + IF( OR( $F276=3,$F276=4,$F276=7,$F276=8,$F276=11,$F276=12 ), -1, 1 ) * $H$7 * IF( OR( $F276=3, $F276=4, $F276=9, $F276=10 ), C276, IF( OR( $F276=5, $F276=6, $F276=11, $F276=12 ), E276, D276 ) ) * $I$3</f>
        <v>7.7831646529282095E-2</v>
      </c>
      <c r="L276" s="12">
        <f t="shared" si="42"/>
        <v>1</v>
      </c>
      <c r="N276" s="48">
        <f t="shared" si="44"/>
        <v>0</v>
      </c>
      <c r="O276" s="49">
        <f t="shared" si="45"/>
        <v>2</v>
      </c>
      <c r="P276" s="48">
        <f t="shared" si="46"/>
        <v>1</v>
      </c>
      <c r="Q276" s="49">
        <f t="shared" si="47"/>
        <v>0</v>
      </c>
      <c r="R276" s="48">
        <f t="shared" si="48"/>
        <v>1</v>
      </c>
      <c r="S276" s="49">
        <f t="shared" si="49"/>
        <v>0</v>
      </c>
      <c r="T276" s="54" t="str">
        <f t="shared" si="50"/>
        <v>R</v>
      </c>
      <c r="U276" s="55" t="str">
        <f t="shared" si="51"/>
        <v>L</v>
      </c>
    </row>
    <row r="277" spans="2:21" x14ac:dyDescent="0.25">
      <c r="B277" s="7">
        <v>265</v>
      </c>
      <c r="C277" s="4">
        <f>$D$6*($D$7*SIN($B277*2*PI()/$D$2)+$D$5)</f>
        <v>-302.50588332413554</v>
      </c>
      <c r="D277" s="59">
        <f>$D$6*($D$7*SIN( ($B277*2*PI()/$D$2) - (2*PI()/3) )+$D$5)</f>
        <v>254.77899111684687</v>
      </c>
      <c r="E277" s="59">
        <f>$D$6*($D$7*SIN( ($B277*2*PI()/$D$2) + (2*PI()/3) )+$D$5)</f>
        <v>47.726892207288415</v>
      </c>
      <c r="F277" s="19">
        <f t="shared" si="43"/>
        <v>9</v>
      </c>
      <c r="H277" s="11">
        <f>IF( OR( $F277=7,$F277=8,$F277=1,$F277=2 ), 0,   IF( OR( $F277=3,$F277=4,$F277=11,$F277=12 ), -1, 1) ) * $H$7 * IF( OR( $F277=5,$F277=6,$F277=11,$F277=12 ), $C277, $E277 ) * $I$3</f>
        <v>0.14645870513515724</v>
      </c>
      <c r="I277" s="11">
        <f>IF( OR( $F277=5,$F277=6,$F277=11,$F277=12 ), 0, IF( OR( $F277=3,$F277=4,$F277=7,$F277=8 ), -1, 1 ) ) * $H$7 * IF( OR( $F277=3,$F277=4,$F277=9,$F277=10 ), D277, C277 ) * $I$3</f>
        <v>0.78183597148017892</v>
      </c>
      <c r="J277" s="11">
        <f>IF( OR( $F277=3,$F277=4,$F277=9,$F277=10 ), 0, IF( OR( $F277=7,$F277=8,$F277=11,$F277=12 ), -1, 1 ) ) * $H$7 * IF( OR( $F277=5,$F277=6,$F277=11,$F277=12 ), D277, E277 ) * $I$3</f>
        <v>0</v>
      </c>
      <c r="K277" s="11">
        <f>$I$3 + IF( OR( $F277=3,$F277=4,$F277=7,$F277=8,$F277=11,$F277=12 ), -1, 1 ) * $H$7 * IF( OR( $F277=3, $F277=4, $F277=9, $F277=10 ), C277, IF( OR( $F277=5, $F277=6, $F277=11, $F277=12 ), E277, D277 ) ) * $I$3</f>
        <v>7.1705323384663067E-2</v>
      </c>
      <c r="L277" s="12">
        <f t="shared" si="42"/>
        <v>0.99999999999999922</v>
      </c>
      <c r="N277" s="48">
        <f t="shared" si="44"/>
        <v>0</v>
      </c>
      <c r="O277" s="49">
        <f t="shared" si="45"/>
        <v>2</v>
      </c>
      <c r="P277" s="48">
        <f t="shared" si="46"/>
        <v>1</v>
      </c>
      <c r="Q277" s="49">
        <f t="shared" si="47"/>
        <v>0</v>
      </c>
      <c r="R277" s="48">
        <f t="shared" si="48"/>
        <v>1</v>
      </c>
      <c r="S277" s="49">
        <f t="shared" si="49"/>
        <v>0</v>
      </c>
      <c r="T277" s="54" t="str">
        <f t="shared" si="50"/>
        <v>R</v>
      </c>
      <c r="U277" s="55" t="str">
        <f t="shared" si="51"/>
        <v>L</v>
      </c>
    </row>
    <row r="278" spans="2:21" x14ac:dyDescent="0.25">
      <c r="B278" s="7">
        <v>266</v>
      </c>
      <c r="C278" s="4">
        <f>$D$6*($D$7*SIN($B278*2*PI()/$D$2)+$D$5)</f>
        <v>-304.42129658688117</v>
      </c>
      <c r="D278" s="59">
        <f>$D$6*($D$7*SIN( ($B278*2*PI()/$D$2) - (2*PI()/3) )+$D$5)</f>
        <v>251.43642941040429</v>
      </c>
      <c r="E278" s="59">
        <f>$D$6*($D$7*SIN( ($B278*2*PI()/$D$2) + (2*PI()/3) )+$D$5)</f>
        <v>52.984867176476946</v>
      </c>
      <c r="F278" s="19">
        <f t="shared" si="43"/>
        <v>9</v>
      </c>
      <c r="H278" s="11">
        <f>IF( OR( $F278=7,$F278=8,$F278=1,$F278=2 ), 0,   IF( OR( $F278=3,$F278=4,$F278=11,$F278=12 ), -1, 1) ) * $H$7 * IF( OR( $F278=5,$F278=6,$F278=11,$F278=12 ), $C278, $E278 ) * $I$3</f>
        <v>0.16259376379927074</v>
      </c>
      <c r="I278" s="11">
        <f>IF( OR( $F278=5,$F278=6,$F278=11,$F278=12 ), 0, IF( OR( $F278=3,$F278=4,$F278=7,$F278=8 ), -1, 1 ) ) * $H$7 * IF( OR( $F278=3,$F278=4,$F278=9,$F278=10 ), D278, C278 ) * $I$3</f>
        <v>0.77157870902877668</v>
      </c>
      <c r="J278" s="11">
        <f>IF( OR( $F278=3,$F278=4,$F278=9,$F278=10 ), 0, IF( OR( $F278=7,$F278=8,$F278=11,$F278=12 ), -1, 1 ) ) * $H$7 * IF( OR( $F278=5,$F278=6,$F278=11,$F278=12 ), D278, E278 ) * $I$3</f>
        <v>0</v>
      </c>
      <c r="K278" s="11">
        <f>$I$3 + IF( OR( $F278=3,$F278=4,$F278=7,$F278=8,$F278=11,$F278=12 ), -1, 1 ) * $H$7 * IF( OR( $F278=3, $F278=4, $F278=9, $F278=10 ), C278, IF( OR( $F278=5, $F278=6, $F278=11, $F278=12 ), E278, D278 ) ) * $I$3</f>
        <v>6.5827527171952727E-2</v>
      </c>
      <c r="L278" s="12">
        <f t="shared" si="42"/>
        <v>1</v>
      </c>
      <c r="N278" s="48">
        <f t="shared" si="44"/>
        <v>0</v>
      </c>
      <c r="O278" s="49">
        <f t="shared" si="45"/>
        <v>2</v>
      </c>
      <c r="P278" s="48">
        <f t="shared" si="46"/>
        <v>1</v>
      </c>
      <c r="Q278" s="49">
        <f t="shared" si="47"/>
        <v>0</v>
      </c>
      <c r="R278" s="48">
        <f t="shared" si="48"/>
        <v>1</v>
      </c>
      <c r="S278" s="49">
        <f t="shared" si="49"/>
        <v>0</v>
      </c>
      <c r="T278" s="54" t="str">
        <f t="shared" si="50"/>
        <v>R</v>
      </c>
      <c r="U278" s="55" t="str">
        <f t="shared" si="51"/>
        <v>L</v>
      </c>
    </row>
    <row r="279" spans="2:21" x14ac:dyDescent="0.25">
      <c r="B279" s="7">
        <v>267</v>
      </c>
      <c r="C279" s="4">
        <f>$D$6*($D$7*SIN($B279*2*PI()/$D$2)+$D$5)</f>
        <v>-306.25520890735686</v>
      </c>
      <c r="D279" s="59">
        <f>$D$6*($D$7*SIN( ($B279*2*PI()/$D$2) - (2*PI()/3) )+$D$5)</f>
        <v>248.02655209185508</v>
      </c>
      <c r="E279" s="59">
        <f>$D$6*($D$7*SIN( ($B279*2*PI()/$D$2) + (2*PI()/3) )+$D$5)</f>
        <v>58.228656815501786</v>
      </c>
      <c r="F279" s="19">
        <f t="shared" si="43"/>
        <v>9</v>
      </c>
      <c r="H279" s="11">
        <f>IF( OR( $F279=7,$F279=8,$F279=1,$F279=2 ), 0,   IF( OR( $F279=3,$F279=4,$F279=11,$F279=12 ), -1, 1) ) * $H$7 * IF( OR( $F279=5,$F279=6,$F279=11,$F279=12 ), $C279, $E279 ) * $I$3</f>
        <v>0.17868529218115542</v>
      </c>
      <c r="I279" s="11">
        <f>IF( OR( $F279=5,$F279=6,$F279=11,$F279=12 ), 0, IF( OR( $F279=3,$F279=4,$F279=7,$F279=8 ), -1, 1 ) ) * $H$7 * IF( OR( $F279=3,$F279=4,$F279=9,$F279=10 ), D279, C279 ) * $I$3</f>
        <v>0.76111487629951735</v>
      </c>
      <c r="J279" s="11">
        <f>IF( OR( $F279=3,$F279=4,$F279=9,$F279=10 ), 0, IF( OR( $F279=7,$F279=8,$F279=11,$F279=12 ), -1, 1 ) ) * $H$7 * IF( OR( $F279=5,$F279=6,$F279=11,$F279=12 ), D279, E279 ) * $I$3</f>
        <v>0</v>
      </c>
      <c r="K279" s="11">
        <f>$I$3 + IF( OR( $F279=3,$F279=4,$F279=7,$F279=8,$F279=11,$F279=12 ), -1, 1 ) * $H$7 * IF( OR( $F279=3, $F279=4, $F279=9, $F279=10 ), C279, IF( OR( $F279=5, $F279=6, $F279=11, $F279=12 ), E279, D279 ) ) * $I$3</f>
        <v>6.0199831519327285E-2</v>
      </c>
      <c r="L279" s="12">
        <f t="shared" si="42"/>
        <v>1</v>
      </c>
      <c r="N279" s="48">
        <f t="shared" si="44"/>
        <v>0</v>
      </c>
      <c r="O279" s="49">
        <f t="shared" si="45"/>
        <v>2</v>
      </c>
      <c r="P279" s="48">
        <f t="shared" si="46"/>
        <v>1</v>
      </c>
      <c r="Q279" s="49">
        <f t="shared" si="47"/>
        <v>0</v>
      </c>
      <c r="R279" s="48">
        <f t="shared" si="48"/>
        <v>1</v>
      </c>
      <c r="S279" s="49">
        <f t="shared" si="49"/>
        <v>0</v>
      </c>
      <c r="T279" s="54" t="str">
        <f t="shared" si="50"/>
        <v>R</v>
      </c>
      <c r="U279" s="55" t="str">
        <f t="shared" si="51"/>
        <v>L</v>
      </c>
    </row>
    <row r="280" spans="2:21" x14ac:dyDescent="0.25">
      <c r="B280" s="7">
        <v>268</v>
      </c>
      <c r="C280" s="4">
        <f>$D$6*($D$7*SIN($B280*2*PI()/$D$2)+$D$5)</f>
        <v>-308.00712930288859</v>
      </c>
      <c r="D280" s="59">
        <f>$D$6*($D$7*SIN( ($B280*2*PI()/$D$2) - (2*PI()/3) )+$D$5)</f>
        <v>244.5502720678117</v>
      </c>
      <c r="E280" s="59">
        <f>$D$6*($D$7*SIN( ($B280*2*PI()/$D$2) + (2*PI()/3) )+$D$5)</f>
        <v>63.456857235076598</v>
      </c>
      <c r="F280" s="19">
        <f t="shared" si="43"/>
        <v>9</v>
      </c>
      <c r="H280" s="11">
        <f>IF( OR( $F280=7,$F280=8,$F280=1,$F280=2 ), 0,   IF( OR( $F280=3,$F280=4,$F280=11,$F280=12 ), -1, 1) ) * $H$7 * IF( OR( $F280=5,$F280=6,$F280=11,$F280=12 ), $C280, $E280 ) * $I$3</f>
        <v>0.19472898218955448</v>
      </c>
      <c r="I280" s="11">
        <f>IF( OR( $F280=5,$F280=6,$F280=11,$F280=12 ), 0, IF( OR( $F280=3,$F280=4,$F280=7,$F280=8 ), -1, 1 ) ) * $H$7 * IF( OR( $F280=3,$F280=4,$F280=9,$F280=10 ), D280, C280 ) * $I$3</f>
        <v>0.75044727471344852</v>
      </c>
      <c r="J280" s="11">
        <f>IF( OR( $F280=3,$F280=4,$F280=9,$F280=10 ), 0, IF( OR( $F280=7,$F280=8,$F280=11,$F280=12 ), -1, 1 ) ) * $H$7 * IF( OR( $F280=5,$F280=6,$F280=11,$F280=12 ), D280, E280 ) * $I$3</f>
        <v>0</v>
      </c>
      <c r="K280" s="11">
        <f>$I$3 + IF( OR( $F280=3,$F280=4,$F280=7,$F280=8,$F280=11,$F280=12 ), -1, 1 ) * $H$7 * IF( OR( $F280=3, $F280=4, $F280=9, $F280=10 ), C280, IF( OR( $F280=5, $F280=6, $F280=11, $F280=12 ), E280, D280 ) ) * $I$3</f>
        <v>5.4823743096996114E-2</v>
      </c>
      <c r="L280" s="12">
        <f t="shared" si="42"/>
        <v>0.99999999999999911</v>
      </c>
      <c r="N280" s="48">
        <f t="shared" si="44"/>
        <v>0</v>
      </c>
      <c r="O280" s="49">
        <f t="shared" si="45"/>
        <v>2</v>
      </c>
      <c r="P280" s="48">
        <f t="shared" si="46"/>
        <v>1</v>
      </c>
      <c r="Q280" s="49">
        <f t="shared" si="47"/>
        <v>0</v>
      </c>
      <c r="R280" s="48">
        <f t="shared" si="48"/>
        <v>1</v>
      </c>
      <c r="S280" s="49">
        <f t="shared" si="49"/>
        <v>0</v>
      </c>
      <c r="T280" s="54" t="str">
        <f t="shared" si="50"/>
        <v>R</v>
      </c>
      <c r="U280" s="55" t="str">
        <f t="shared" si="51"/>
        <v>L</v>
      </c>
    </row>
    <row r="281" spans="2:21" x14ac:dyDescent="0.25">
      <c r="B281" s="7">
        <v>269</v>
      </c>
      <c r="C281" s="4">
        <f>$D$6*($D$7*SIN($B281*2*PI()/$D$2)+$D$5)</f>
        <v>-309.67658874202357</v>
      </c>
      <c r="D281" s="59">
        <f>$D$6*($D$7*SIN( ($B281*2*PI()/$D$2) - (2*PI()/3) )+$D$5)</f>
        <v>241.00852002249587</v>
      </c>
      <c r="E281" s="59">
        <f>$D$6*($D$7*SIN( ($B281*2*PI()/$D$2) + (2*PI()/3) )+$D$5)</f>
        <v>68.668068719527724</v>
      </c>
      <c r="F281" s="19">
        <f t="shared" si="43"/>
        <v>9</v>
      </c>
      <c r="H281" s="11">
        <f>IF( OR( $F281=7,$F281=8,$F281=1,$F281=2 ), 0,   IF( OR( $F281=3,$F281=4,$F281=11,$F281=12 ), -1, 1) ) * $H$7 * IF( OR( $F281=5,$F281=6,$F281=11,$F281=12 ), $C281, $E281 ) * $I$3</f>
        <v>0.21072053854070572</v>
      </c>
      <c r="I281" s="11">
        <f>IF( OR( $F281=5,$F281=6,$F281=11,$F281=12 ), 0, IF( OR( $F281=3,$F281=4,$F281=7,$F281=8 ), -1, 1 ) ) * $H$7 * IF( OR( $F281=3,$F281=4,$F281=9,$F281=10 ), D281, C281 ) * $I$3</f>
        <v>0.73957876024546609</v>
      </c>
      <c r="J281" s="11">
        <f>IF( OR( $F281=3,$F281=4,$F281=9,$F281=10 ), 0, IF( OR( $F281=7,$F281=8,$F281=11,$F281=12 ), -1, 1 ) ) * $H$7 * IF( OR( $F281=5,$F281=6,$F281=11,$F281=12 ), D281, E281 ) * $I$3</f>
        <v>0</v>
      </c>
      <c r="K281" s="11">
        <f>$I$3 + IF( OR( $F281=3,$F281=4,$F281=7,$F281=8,$F281=11,$F281=12 ), -1, 1 ) * $H$7 * IF( OR( $F281=3, $F281=4, $F281=9, $F281=10 ), C281, IF( OR( $F281=5, $F281=6, $F281=11, $F281=12 ), E281, D281 ) ) * $I$3</f>
        <v>4.9700701213828302E-2</v>
      </c>
      <c r="L281" s="12">
        <f t="shared" si="42"/>
        <v>1</v>
      </c>
      <c r="N281" s="48">
        <f t="shared" si="44"/>
        <v>0</v>
      </c>
      <c r="O281" s="49">
        <f t="shared" si="45"/>
        <v>2</v>
      </c>
      <c r="P281" s="48">
        <f t="shared" si="46"/>
        <v>1</v>
      </c>
      <c r="Q281" s="49">
        <f t="shared" si="47"/>
        <v>0</v>
      </c>
      <c r="R281" s="48">
        <f t="shared" si="48"/>
        <v>1</v>
      </c>
      <c r="S281" s="49">
        <f t="shared" si="49"/>
        <v>0</v>
      </c>
      <c r="T281" s="54" t="str">
        <f t="shared" si="50"/>
        <v>R</v>
      </c>
      <c r="U281" s="55" t="str">
        <f t="shared" si="51"/>
        <v>L</v>
      </c>
    </row>
    <row r="282" spans="2:21" x14ac:dyDescent="0.25">
      <c r="B282" s="7">
        <v>270</v>
      </c>
      <c r="C282" s="4">
        <f>$D$6*($D$7*SIN($B282*2*PI()/$D$2)+$D$5)</f>
        <v>-311.26314027010113</v>
      </c>
      <c r="D282" s="59">
        <f>$D$6*($D$7*SIN( ($B282*2*PI()/$D$2) - (2*PI()/3) )+$D$5)</f>
        <v>237.40224416857259</v>
      </c>
      <c r="E282" s="59">
        <f>$D$6*($D$7*SIN( ($B282*2*PI()/$D$2) + (2*PI()/3) )+$D$5)</f>
        <v>73.860896101528553</v>
      </c>
      <c r="F282" s="19">
        <f t="shared" si="43"/>
        <v>9</v>
      </c>
      <c r="H282" s="11">
        <f>IF( OR( $F282=7,$F282=8,$F282=1,$F282=2 ), 0,   IF( OR( $F282=3,$F282=4,$F282=11,$F282=12 ), -1, 1) ) * $H$7 * IF( OR( $F282=5,$F282=6,$F282=11,$F282=12 ), $C282, $E282 ) * $I$3</f>
        <v>0.22665567990828228</v>
      </c>
      <c r="I282" s="11">
        <f>IF( OR( $F282=5,$F282=6,$F282=11,$F282=12 ), 0, IF( OR( $F282=3,$F282=4,$F282=7,$F282=8 ), -1, 1 ) ) * $H$7 * IF( OR( $F282=3,$F282=4,$F282=9,$F282=10 ), D282, C282 ) * $I$3</f>
        <v>0.72851224265970271</v>
      </c>
      <c r="J282" s="11">
        <f>IF( OR( $F282=3,$F282=4,$F282=9,$F282=10 ), 0, IF( OR( $F282=7,$F282=8,$F282=11,$F282=12 ), -1, 1 ) ) * $H$7 * IF( OR( $F282=5,$F282=6,$F282=11,$F282=12 ), D282, E282 ) * $I$3</f>
        <v>0</v>
      </c>
      <c r="K282" s="11">
        <f>$I$3 + IF( OR( $F282=3,$F282=4,$F282=7,$F282=8,$F282=11,$F282=12 ), -1, 1 ) * $H$7 * IF( OR( $F282=3, $F282=4, $F282=9, $F282=10 ), C282, IF( OR( $F282=5, $F282=6, $F282=11, $F282=12 ), E282, D282 ) ) * $I$3</f>
        <v>4.4832077432015005E-2</v>
      </c>
      <c r="L282" s="12">
        <f t="shared" si="42"/>
        <v>1</v>
      </c>
      <c r="N282" s="48">
        <f t="shared" si="44"/>
        <v>0</v>
      </c>
      <c r="O282" s="49">
        <f t="shared" si="45"/>
        <v>2</v>
      </c>
      <c r="P282" s="48">
        <f t="shared" si="46"/>
        <v>1</v>
      </c>
      <c r="Q282" s="49">
        <f t="shared" si="47"/>
        <v>0</v>
      </c>
      <c r="R282" s="48">
        <f t="shared" si="48"/>
        <v>1</v>
      </c>
      <c r="S282" s="49">
        <f t="shared" si="49"/>
        <v>0</v>
      </c>
      <c r="T282" s="54" t="str">
        <f t="shared" si="50"/>
        <v>R</v>
      </c>
      <c r="U282" s="55" t="str">
        <f t="shared" si="51"/>
        <v>L</v>
      </c>
    </row>
    <row r="283" spans="2:21" x14ac:dyDescent="0.25">
      <c r="B283" s="7">
        <v>271</v>
      </c>
      <c r="C283" s="4">
        <f>$D$6*($D$7*SIN($B283*2*PI()/$D$2)+$D$5)</f>
        <v>-312.76635912891271</v>
      </c>
      <c r="D283" s="59">
        <f>$D$6*($D$7*SIN( ($B283*2*PI()/$D$2) - (2*PI()/3) )+$D$5)</f>
        <v>233.73240999329121</v>
      </c>
      <c r="E283" s="59">
        <f>$D$6*($D$7*SIN( ($B283*2*PI()/$D$2) + (2*PI()/3) )+$D$5)</f>
        <v>79.033949135621242</v>
      </c>
      <c r="F283" s="19">
        <f t="shared" si="43"/>
        <v>9</v>
      </c>
      <c r="H283" s="11">
        <f>IF( OR( $F283=7,$F283=8,$F283=1,$F283=2 ), 0,   IF( OR( $F283=3,$F283=4,$F283=11,$F283=12 ), -1, 1) ) * $H$7 * IF( OR( $F283=5,$F283=6,$F283=11,$F283=12 ), $C283, $E283 ) * $I$3</f>
        <v>0.24253014006961271</v>
      </c>
      <c r="I283" s="11">
        <f>IF( OR( $F283=5,$F283=6,$F283=11,$F283=12 ), 0, IF( OR( $F283=3,$F283=4,$F283=7,$F283=8 ), -1, 1 ) ) * $H$7 * IF( OR( $F283=3,$F283=4,$F283=9,$F283=10 ), D283, C283 ) * $I$3</f>
        <v>0.71725068473051545</v>
      </c>
      <c r="J283" s="11">
        <f>IF( OR( $F283=3,$F283=4,$F283=9,$F283=10 ), 0, IF( OR( $F283=7,$F283=8,$F283=11,$F283=12 ), -1, 1 ) ) * $H$7 * IF( OR( $F283=5,$F283=6,$F283=11,$F283=12 ), D283, E283 ) * $I$3</f>
        <v>0</v>
      </c>
      <c r="K283" s="11">
        <f>$I$3 + IF( OR( $F283=3,$F283=4,$F283=7,$F283=8,$F283=11,$F283=12 ), -1, 1 ) * $H$7 * IF( OR( $F283=3, $F283=4, $F283=9, $F283=10 ), C283, IF( OR( $F283=5, $F283=6, $F283=11, $F283=12 ), E283, D283 ) ) * $I$3</f>
        <v>4.021917519987106E-2</v>
      </c>
      <c r="L283" s="12">
        <f t="shared" si="42"/>
        <v>0.99999999999999922</v>
      </c>
      <c r="N283" s="48">
        <f t="shared" si="44"/>
        <v>0</v>
      </c>
      <c r="O283" s="49">
        <f t="shared" si="45"/>
        <v>2</v>
      </c>
      <c r="P283" s="48">
        <f t="shared" si="46"/>
        <v>1</v>
      </c>
      <c r="Q283" s="49">
        <f t="shared" si="47"/>
        <v>0</v>
      </c>
      <c r="R283" s="48">
        <f t="shared" si="48"/>
        <v>1</v>
      </c>
      <c r="S283" s="49">
        <f t="shared" si="49"/>
        <v>0</v>
      </c>
      <c r="T283" s="54" t="str">
        <f t="shared" si="50"/>
        <v>R</v>
      </c>
      <c r="U283" s="55" t="str">
        <f t="shared" si="51"/>
        <v>L</v>
      </c>
    </row>
    <row r="284" spans="2:21" x14ac:dyDescent="0.25">
      <c r="B284" s="7">
        <v>272</v>
      </c>
      <c r="C284" s="4">
        <f>$D$6*($D$7*SIN($B284*2*PI()/$D$2)+$D$5)</f>
        <v>-314.18584287042091</v>
      </c>
      <c r="D284" s="59">
        <f>$D$6*($D$7*SIN( ($B284*2*PI()/$D$2) - (2*PI()/3) )+$D$5)</f>
        <v>229.99999999999991</v>
      </c>
      <c r="E284" s="59">
        <f>$D$6*($D$7*SIN( ($B284*2*PI()/$D$2) + (2*PI()/3) )+$D$5)</f>
        <v>84.185842870420728</v>
      </c>
      <c r="F284" s="19">
        <f t="shared" si="43"/>
        <v>9</v>
      </c>
      <c r="H284" s="11">
        <f>IF( OR( $F284=7,$F284=8,$F284=1,$F284=2 ), 0,   IF( OR( $F284=3,$F284=4,$F284=11,$F284=12 ), -1, 1) ) * $H$7 * IF( OR( $F284=5,$F284=6,$F284=11,$F284=12 ), $C284, $E284 ) * $I$3</f>
        <v>0.25833966904785688</v>
      </c>
      <c r="I284" s="11">
        <f>IF( OR( $F284=5,$F284=6,$F284=11,$F284=12 ), 0, IF( OR( $F284=3,$F284=4,$F284=7,$F284=8 ), -1, 1 ) ) * $H$7 * IF( OR( $F284=3,$F284=4,$F284=9,$F284=10 ), D284, C284 ) * $I$3</f>
        <v>0.70579710144927499</v>
      </c>
      <c r="J284" s="11">
        <f>IF( OR( $F284=3,$F284=4,$F284=9,$F284=10 ), 0, IF( OR( $F284=7,$F284=8,$F284=11,$F284=12 ), -1, 1 ) ) * $H$7 * IF( OR( $F284=5,$F284=6,$F284=11,$F284=12 ), D284, E284 ) * $I$3</f>
        <v>0</v>
      </c>
      <c r="K284" s="11">
        <f>$I$3 + IF( OR( $F284=3,$F284=4,$F284=7,$F284=8,$F284=11,$F284=12 ), -1, 1 ) * $H$7 * IF( OR( $F284=3, $F284=4, $F284=9, $F284=10 ), C284, IF( OR( $F284=5, $F284=6, $F284=11, $F284=12 ), E284, D284 ) ) * $I$3</f>
        <v>3.5863229502867355E-2</v>
      </c>
      <c r="L284" s="12">
        <f t="shared" si="42"/>
        <v>0.99999999999999922</v>
      </c>
      <c r="N284" s="48">
        <f t="shared" si="44"/>
        <v>0</v>
      </c>
      <c r="O284" s="49">
        <f t="shared" si="45"/>
        <v>2</v>
      </c>
      <c r="P284" s="48">
        <f t="shared" si="46"/>
        <v>1</v>
      </c>
      <c r="Q284" s="49">
        <f t="shared" si="47"/>
        <v>0</v>
      </c>
      <c r="R284" s="48">
        <f t="shared" si="48"/>
        <v>1</v>
      </c>
      <c r="S284" s="49">
        <f t="shared" si="49"/>
        <v>0</v>
      </c>
      <c r="T284" s="54" t="str">
        <f t="shared" si="50"/>
        <v>R</v>
      </c>
      <c r="U284" s="55" t="str">
        <f t="shared" si="51"/>
        <v>L</v>
      </c>
    </row>
    <row r="285" spans="2:21" x14ac:dyDescent="0.25">
      <c r="B285" s="7">
        <v>273</v>
      </c>
      <c r="C285" s="4">
        <f>$D$6*($D$7*SIN($B285*2*PI()/$D$2)+$D$5)</f>
        <v>-315.52121146450355</v>
      </c>
      <c r="D285" s="59">
        <f>$D$6*($D$7*SIN( ($B285*2*PI()/$D$2) - (2*PI()/3) )+$D$5)</f>
        <v>226.20601344510726</v>
      </c>
      <c r="E285" s="59">
        <f>$D$6*($D$7*SIN( ($B285*2*PI()/$D$2) + (2*PI()/3) )+$D$5)</f>
        <v>89.315198019396334</v>
      </c>
      <c r="F285" s="19">
        <f t="shared" si="43"/>
        <v>9</v>
      </c>
      <c r="H285" s="11">
        <f>IF( OR( $F285=7,$F285=8,$F285=1,$F285=2 ), 0,   IF( OR( $F285=3,$F285=4,$F285=11,$F285=12 ), -1, 1) ) * $H$7 * IF( OR( $F285=5,$F285=6,$F285=11,$F285=12 ), $C285, $E285 ) * $I$3</f>
        <v>0.27408003424981731</v>
      </c>
      <c r="I285" s="11">
        <f>IF( OR( $F285=5,$F285=6,$F285=11,$F285=12 ), 0, IF( OR( $F285=3,$F285=4,$F285=7,$F285=8 ), -1, 1 ) ) * $H$7 * IF( OR( $F285=3,$F285=4,$F285=9,$F285=10 ), D285, C285 ) * $I$3</f>
        <v>0.69415455921718472</v>
      </c>
      <c r="J285" s="11">
        <f>IF( OR( $F285=3,$F285=4,$F285=9,$F285=10 ), 0, IF( OR( $F285=7,$F285=8,$F285=11,$F285=12 ), -1, 1 ) ) * $H$7 * IF( OR( $F285=5,$F285=6,$F285=11,$F285=12 ), D285, E285 ) * $I$3</f>
        <v>0</v>
      </c>
      <c r="K285" s="11">
        <f>$I$3 + IF( OR( $F285=3,$F285=4,$F285=7,$F285=8,$F285=11,$F285=12 ), -1, 1 ) * $H$7 * IF( OR( $F285=3, $F285=4, $F285=9, $F285=10 ), C285, IF( OR( $F285=5, $F285=6, $F285=11, $F285=12 ), E285, D285 ) ) * $I$3</f>
        <v>3.1765406532998086E-2</v>
      </c>
      <c r="L285" s="12">
        <f t="shared" si="42"/>
        <v>1</v>
      </c>
      <c r="N285" s="48">
        <f t="shared" si="44"/>
        <v>0</v>
      </c>
      <c r="O285" s="49">
        <f t="shared" si="45"/>
        <v>2</v>
      </c>
      <c r="P285" s="48">
        <f t="shared" si="46"/>
        <v>1</v>
      </c>
      <c r="Q285" s="49">
        <f t="shared" si="47"/>
        <v>0</v>
      </c>
      <c r="R285" s="48">
        <f t="shared" si="48"/>
        <v>1</v>
      </c>
      <c r="S285" s="49">
        <f t="shared" si="49"/>
        <v>0</v>
      </c>
      <c r="T285" s="54" t="str">
        <f t="shared" si="50"/>
        <v>R</v>
      </c>
      <c r="U285" s="55" t="str">
        <f t="shared" si="51"/>
        <v>L</v>
      </c>
    </row>
    <row r="286" spans="2:21" x14ac:dyDescent="0.25">
      <c r="B286" s="7">
        <v>274</v>
      </c>
      <c r="C286" s="4">
        <f>$D$6*($D$7*SIN($B286*2*PI()/$D$2)+$D$5)</f>
        <v>-316.77210740069785</v>
      </c>
      <c r="D286" s="59">
        <f>$D$6*($D$7*SIN( ($B286*2*PI()/$D$2) - (2*PI()/3) )+$D$5)</f>
        <v>222.35146607055546</v>
      </c>
      <c r="E286" s="59">
        <f>$D$6*($D$7*SIN( ($B286*2*PI()/$D$2) + (2*PI()/3) )+$D$5)</f>
        <v>94.420641330142374</v>
      </c>
      <c r="F286" s="19">
        <f t="shared" si="43"/>
        <v>9</v>
      </c>
      <c r="H286" s="11">
        <f>IF( OR( $F286=7,$F286=8,$F286=1,$F286=2 ), 0,   IF( OR( $F286=3,$F286=4,$F286=11,$F286=12 ), -1, 1) ) * $H$7 * IF( OR( $F286=5,$F286=6,$F286=11,$F286=12 ), $C286, $E286 ) * $I$3</f>
        <v>0.28974702159911359</v>
      </c>
      <c r="I286" s="11">
        <f>IF( OR( $F286=5,$F286=6,$F286=11,$F286=12 ), 0, IF( OR( $F286=3,$F286=4,$F286=7,$F286=8 ), -1, 1 ) ) * $H$7 * IF( OR( $F286=3,$F286=4,$F286=9,$F286=10 ), D286, C286 ) * $I$3</f>
        <v>0.68232617502432569</v>
      </c>
      <c r="J286" s="11">
        <f>IF( OR( $F286=3,$F286=4,$F286=9,$F286=10 ), 0, IF( OR( $F286=7,$F286=8,$F286=11,$F286=12 ), -1, 1 ) ) * $H$7 * IF( OR( $F286=5,$F286=6,$F286=11,$F286=12 ), D286, E286 ) * $I$3</f>
        <v>0</v>
      </c>
      <c r="K286" s="11">
        <f>$I$3 + IF( OR( $F286=3,$F286=4,$F286=7,$F286=8,$F286=11,$F286=12 ), -1, 1 ) * $H$7 * IF( OR( $F286=3, $F286=4, $F286=9, $F286=10 ), C286, IF( OR( $F286=5, $F286=6, $F286=11, $F286=12 ), E286, D286 ) ) * $I$3</f>
        <v>2.7926803376560727E-2</v>
      </c>
      <c r="L286" s="12">
        <f t="shared" si="42"/>
        <v>1</v>
      </c>
      <c r="N286" s="48">
        <f t="shared" si="44"/>
        <v>0</v>
      </c>
      <c r="O286" s="49">
        <f t="shared" si="45"/>
        <v>2</v>
      </c>
      <c r="P286" s="48">
        <f t="shared" si="46"/>
        <v>1</v>
      </c>
      <c r="Q286" s="49">
        <f t="shared" si="47"/>
        <v>0</v>
      </c>
      <c r="R286" s="48">
        <f t="shared" si="48"/>
        <v>1</v>
      </c>
      <c r="S286" s="49">
        <f t="shared" si="49"/>
        <v>0</v>
      </c>
      <c r="T286" s="54" t="str">
        <f t="shared" si="50"/>
        <v>R</v>
      </c>
      <c r="U286" s="55" t="str">
        <f t="shared" si="51"/>
        <v>L</v>
      </c>
    </row>
    <row r="287" spans="2:21" x14ac:dyDescent="0.25">
      <c r="B287" s="7">
        <v>275</v>
      </c>
      <c r="C287" s="4">
        <f>$D$6*($D$7*SIN($B287*2*PI()/$D$2)+$D$5)</f>
        <v>-317.93819578391367</v>
      </c>
      <c r="D287" s="59">
        <f>$D$6*($D$7*SIN( ($B287*2*PI()/$D$2) - (2*PI()/3) )+$D$5)</f>
        <v>218.43738983188345</v>
      </c>
      <c r="E287" s="59">
        <f>$D$6*($D$7*SIN( ($B287*2*PI()/$D$2) + (2*PI()/3) )+$D$5)</f>
        <v>99.500805952029921</v>
      </c>
      <c r="F287" s="19">
        <f t="shared" si="43"/>
        <v>9</v>
      </c>
      <c r="H287" s="11">
        <f>IF( OR( $F287=7,$F287=8,$F287=1,$F287=2 ), 0,   IF( OR( $F287=3,$F287=4,$F287=11,$F287=12 ), -1, 1) ) * $H$7 * IF( OR( $F287=5,$F287=6,$F287=11,$F287=12 ), $C287, $E287 ) * $I$3</f>
        <v>0.3053364366643892</v>
      </c>
      <c r="I287" s="11">
        <f>IF( OR( $F287=5,$F287=6,$F287=11,$F287=12 ), 0, IF( OR( $F287=3,$F287=4,$F287=7,$F287=8 ), -1, 1 ) ) * $H$7 * IF( OR( $F287=3,$F287=4,$F287=9,$F287=10 ), D287, C287 ) * $I$3</f>
        <v>0.67031511561516832</v>
      </c>
      <c r="J287" s="11">
        <f>IF( OR( $F287=3,$F287=4,$F287=9,$F287=10 ), 0, IF( OR( $F287=7,$F287=8,$F287=11,$F287=12 ), -1, 1 ) ) * $H$7 * IF( OR( $F287=5,$F287=6,$F287=11,$F287=12 ), D287, E287 ) * $I$3</f>
        <v>0</v>
      </c>
      <c r="K287" s="11">
        <f>$I$3 + IF( OR( $F287=3,$F287=4,$F287=7,$F287=8,$F287=11,$F287=12 ), -1, 1 ) * $H$7 * IF( OR( $F287=3, $F287=4, $F287=9, $F287=10 ), C287, IF( OR( $F287=5, $F287=6, $F287=11, $F287=12 ), E287, D287 ) ) * $I$3</f>
        <v>2.4348447720441535E-2</v>
      </c>
      <c r="L287" s="12">
        <f t="shared" si="42"/>
        <v>0.999999999999999</v>
      </c>
      <c r="N287" s="48">
        <f t="shared" si="44"/>
        <v>0</v>
      </c>
      <c r="O287" s="49">
        <f t="shared" si="45"/>
        <v>2</v>
      </c>
      <c r="P287" s="48">
        <f t="shared" si="46"/>
        <v>1</v>
      </c>
      <c r="Q287" s="49">
        <f t="shared" si="47"/>
        <v>0</v>
      </c>
      <c r="R287" s="48">
        <f t="shared" si="48"/>
        <v>1</v>
      </c>
      <c r="S287" s="49">
        <f t="shared" si="49"/>
        <v>0</v>
      </c>
      <c r="T287" s="54" t="str">
        <f t="shared" si="50"/>
        <v>R</v>
      </c>
      <c r="U287" s="55" t="str">
        <f t="shared" si="51"/>
        <v>L</v>
      </c>
    </row>
    <row r="288" spans="2:21" x14ac:dyDescent="0.25">
      <c r="B288" s="7">
        <v>276</v>
      </c>
      <c r="C288" s="4">
        <f>$D$6*($D$7*SIN($B288*2*PI()/$D$2)+$D$5)</f>
        <v>-319.0191644240939</v>
      </c>
      <c r="D288" s="59">
        <f>$D$6*($D$7*SIN( ($B288*2*PI()/$D$2) - (2*PI()/3) )+$D$5)</f>
        <v>214.46483262194593</v>
      </c>
      <c r="E288" s="59">
        <f>$D$6*($D$7*SIN( ($B288*2*PI()/$D$2) + (2*PI()/3) )+$D$5)</f>
        <v>104.55433180214797</v>
      </c>
      <c r="F288" s="19">
        <f t="shared" si="43"/>
        <v>9</v>
      </c>
      <c r="H288" s="11">
        <f>IF( OR( $F288=7,$F288=8,$F288=1,$F288=2 ), 0,   IF( OR( $F288=3,$F288=4,$F288=11,$F288=12 ), -1, 1) ) * $H$7 * IF( OR( $F288=5,$F288=6,$F288=11,$F288=12 ), $C288, $E288 ) * $I$3</f>
        <v>0.32084410578226874</v>
      </c>
      <c r="I288" s="11">
        <f>IF( OR( $F288=5,$F288=6,$F288=11,$F288=12 ), 0, IF( OR( $F288=3,$F288=4,$F288=7,$F288=8 ), -1, 1 ) ) * $H$7 * IF( OR( $F288=3,$F288=4,$F288=9,$F288=10 ), D288, C288 ) * $I$3</f>
        <v>0.65812459664075396</v>
      </c>
      <c r="J288" s="11">
        <f>IF( OR( $F288=3,$F288=4,$F288=9,$F288=10 ), 0, IF( OR( $F288=7,$F288=8,$F288=11,$F288=12 ), -1, 1 ) ) * $H$7 * IF( OR( $F288=5,$F288=6,$F288=11,$F288=12 ), D288, E288 ) * $I$3</f>
        <v>0</v>
      </c>
      <c r="K288" s="11">
        <f>$I$3 + IF( OR( $F288=3,$F288=4,$F288=7,$F288=8,$F288=11,$F288=12 ), -1, 1 ) * $H$7 * IF( OR( $F288=3, $F288=4, $F288=9, $F288=10 ), C288, IF( OR( $F288=5, $F288=6, $F288=11, $F288=12 ), E288, D288 ) ) * $I$3</f>
        <v>2.1031297576977304E-2</v>
      </c>
      <c r="L288" s="12">
        <f t="shared" si="42"/>
        <v>1</v>
      </c>
      <c r="N288" s="48">
        <f t="shared" si="44"/>
        <v>0</v>
      </c>
      <c r="O288" s="49">
        <f t="shared" si="45"/>
        <v>2</v>
      </c>
      <c r="P288" s="48">
        <f t="shared" si="46"/>
        <v>1</v>
      </c>
      <c r="Q288" s="49">
        <f t="shared" si="47"/>
        <v>0</v>
      </c>
      <c r="R288" s="48">
        <f t="shared" si="48"/>
        <v>1</v>
      </c>
      <c r="S288" s="49">
        <f t="shared" si="49"/>
        <v>0</v>
      </c>
      <c r="T288" s="54" t="str">
        <f t="shared" si="50"/>
        <v>R</v>
      </c>
      <c r="U288" s="55" t="str">
        <f t="shared" si="51"/>
        <v>L</v>
      </c>
    </row>
    <row r="289" spans="1:21" x14ac:dyDescent="0.25">
      <c r="B289" s="7">
        <v>277</v>
      </c>
      <c r="C289" s="4">
        <f>$D$6*($D$7*SIN($B289*2*PI()/$D$2)+$D$5)</f>
        <v>-320.0147239197949</v>
      </c>
      <c r="D289" s="59">
        <f>$D$6*($D$7*SIN( ($B289*2*PI()/$D$2) - (2*PI()/3) )+$D$5)</f>
        <v>210.4348579903677</v>
      </c>
      <c r="E289" s="59">
        <f>$D$6*($D$7*SIN( ($B289*2*PI()/$D$2) + (2*PI()/3) )+$D$5)</f>
        <v>109.5798659294272</v>
      </c>
      <c r="F289" s="19">
        <f t="shared" si="43"/>
        <v>9</v>
      </c>
      <c r="H289" s="11">
        <f>IF( OR( $F289=7,$F289=8,$F289=1,$F289=2 ), 0,   IF( OR( $F289=3,$F289=4,$F289=11,$F289=12 ), -1, 1) ) * $H$7 * IF( OR( $F289=5,$F289=6,$F289=11,$F289=12 ), $C289, $E289 ) * $I$3</f>
        <v>0.33626587717473871</v>
      </c>
      <c r="I289" s="11">
        <f>IF( OR( $F289=5,$F289=6,$F289=11,$F289=12 ), 0, IF( OR( $F289=3,$F289=4,$F289=7,$F289=8 ), -1, 1 ) ) * $H$7 * IF( OR( $F289=3,$F289=4,$F289=9,$F289=10 ), D289, C289 ) * $I$3</f>
        <v>0.64575788179778859</v>
      </c>
      <c r="J289" s="11">
        <f>IF( OR( $F289=3,$F289=4,$F289=9,$F289=10 ), 0, IF( OR( $F289=7,$F289=8,$F289=11,$F289=12 ), -1, 1 ) ) * $H$7 * IF( OR( $F289=5,$F289=6,$F289=11,$F289=12 ), D289, E289 ) * $I$3</f>
        <v>0</v>
      </c>
      <c r="K289" s="11">
        <f>$I$3 + IF( OR( $F289=3,$F289=4,$F289=7,$F289=8,$F289=11,$F289=12 ), -1, 1 ) * $H$7 * IF( OR( $F289=3, $F289=4, $F289=9, $F289=10 ), C289, IF( OR( $F289=5, $F289=6, $F289=11, $F289=12 ), E289, D289 ) ) * $I$3</f>
        <v>1.7976241027472639E-2</v>
      </c>
      <c r="L289" s="12">
        <f t="shared" si="42"/>
        <v>1</v>
      </c>
      <c r="N289" s="48">
        <f t="shared" si="44"/>
        <v>0</v>
      </c>
      <c r="O289" s="49">
        <f t="shared" si="45"/>
        <v>2</v>
      </c>
      <c r="P289" s="48">
        <f t="shared" si="46"/>
        <v>1</v>
      </c>
      <c r="Q289" s="49">
        <f t="shared" si="47"/>
        <v>0</v>
      </c>
      <c r="R289" s="48">
        <f t="shared" si="48"/>
        <v>1</v>
      </c>
      <c r="S289" s="49">
        <f t="shared" si="49"/>
        <v>0</v>
      </c>
      <c r="T289" s="54" t="str">
        <f t="shared" si="50"/>
        <v>R</v>
      </c>
      <c r="U289" s="55" t="str">
        <f t="shared" si="51"/>
        <v>L</v>
      </c>
    </row>
    <row r="290" spans="1:21" x14ac:dyDescent="0.25">
      <c r="B290" s="7">
        <v>278</v>
      </c>
      <c r="C290" s="4">
        <f>$D$6*($D$7*SIN($B290*2*PI()/$D$2)+$D$5)</f>
        <v>-320.92460773566597</v>
      </c>
      <c r="D290" s="59">
        <f>$D$6*($D$7*SIN( ($B290*2*PI()/$D$2) - (2*PI()/3) )+$D$5)</f>
        <v>206.34854485880635</v>
      </c>
      <c r="E290" s="59">
        <f>$D$6*($D$7*SIN( ($B290*2*PI()/$D$2) + (2*PI()/3) )+$D$5)</f>
        <v>114.57606287685938</v>
      </c>
      <c r="F290" s="19">
        <f t="shared" si="43"/>
        <v>9</v>
      </c>
      <c r="H290" s="11">
        <f>IF( OR( $F290=7,$F290=8,$F290=1,$F290=2 ), 0,   IF( OR( $F290=3,$F290=4,$F290=11,$F290=12 ), -1, 1) ) * $H$7 * IF( OR( $F290=5,$F290=6,$F290=11,$F290=12 ), $C290, $E290 ) * $I$3</f>
        <v>0.35159762206068373</v>
      </c>
      <c r="I290" s="11">
        <f>IF( OR( $F290=5,$F290=6,$F290=11,$F290=12 ), 0, IF( OR( $F290=3,$F290=4,$F290=7,$F290=8 ), -1, 1 ) ) * $H$7 * IF( OR( $F290=3,$F290=4,$F290=9,$F290=10 ), D290, C290 ) * $I$3</f>
        <v>0.63321828195487506</v>
      </c>
      <c r="J290" s="11">
        <f>IF( OR( $F290=3,$F290=4,$F290=9,$F290=10 ), 0, IF( OR( $F290=7,$F290=8,$F290=11,$F290=12 ), -1, 1 ) ) * $H$7 * IF( OR( $F290=5,$F290=6,$F290=11,$F290=12 ), D290, E290 ) * $I$3</f>
        <v>0</v>
      </c>
      <c r="K290" s="11">
        <f>$I$3 + IF( OR( $F290=3,$F290=4,$F290=7,$F290=8,$F290=11,$F290=12 ), -1, 1 ) * $H$7 * IF( OR( $F290=3, $F290=4, $F290=9, $F290=10 ), C290, IF( OR( $F290=5, $F290=6, $F290=11, $F290=12 ), E290, D290 ) ) * $I$3</f>
        <v>1.5184095984440482E-2</v>
      </c>
      <c r="L290" s="12">
        <f t="shared" si="42"/>
        <v>0.99999999999999933</v>
      </c>
      <c r="N290" s="48">
        <f t="shared" si="44"/>
        <v>0</v>
      </c>
      <c r="O290" s="49">
        <f t="shared" si="45"/>
        <v>2</v>
      </c>
      <c r="P290" s="48">
        <f t="shared" si="46"/>
        <v>1</v>
      </c>
      <c r="Q290" s="49">
        <f t="shared" si="47"/>
        <v>0</v>
      </c>
      <c r="R290" s="48">
        <f t="shared" si="48"/>
        <v>1</v>
      </c>
      <c r="S290" s="49">
        <f t="shared" si="49"/>
        <v>0</v>
      </c>
      <c r="T290" s="54" t="str">
        <f t="shared" si="50"/>
        <v>R</v>
      </c>
      <c r="U290" s="55" t="str">
        <f t="shared" si="51"/>
        <v>L</v>
      </c>
    </row>
    <row r="291" spans="1:21" x14ac:dyDescent="0.25">
      <c r="B291" s="7">
        <v>279</v>
      </c>
      <c r="C291" s="4">
        <f>$D$6*($D$7*SIN($B291*2*PI()/$D$2)+$D$5)</f>
        <v>-321.74857227380801</v>
      </c>
      <c r="D291" s="59">
        <f>$D$6*($D$7*SIN( ($B291*2*PI()/$D$2) - (2*PI()/3) )+$D$5)</f>
        <v>202.20698723209762</v>
      </c>
      <c r="E291" s="59">
        <f>$D$6*($D$7*SIN( ($B291*2*PI()/$D$2) + (2*PI()/3) )+$D$5)</f>
        <v>119.54158504171035</v>
      </c>
      <c r="F291" s="19">
        <f t="shared" si="43"/>
        <v>9</v>
      </c>
      <c r="H291" s="11">
        <f>IF( OR( $F291=7,$F291=8,$F291=1,$F291=2 ), 0,   IF( OR( $F291=3,$F291=4,$F291=11,$F291=12 ), -1, 1) ) * $H$7 * IF( OR( $F291=5,$F291=6,$F291=11,$F291=12 ), $C291, $E291 ) * $I$3</f>
        <v>0.36683523576126609</v>
      </c>
      <c r="I291" s="11">
        <f>IF( OR( $F291=5,$F291=6,$F291=11,$F291=12 ), 0, IF( OR( $F291=3,$F291=4,$F291=7,$F291=8 ), -1, 1 ) ) * $H$7 * IF( OR( $F291=3,$F291=4,$F291=9,$F291=10 ), D291, C291 ) * $I$3</f>
        <v>0.62050915426610909</v>
      </c>
      <c r="J291" s="11">
        <f>IF( OR( $F291=3,$F291=4,$F291=9,$F291=10 ), 0, IF( OR( $F291=7,$F291=8,$F291=11,$F291=12 ), -1, 1 ) ) * $H$7 * IF( OR( $F291=5,$F291=6,$F291=11,$F291=12 ), D291, E291 ) * $I$3</f>
        <v>0</v>
      </c>
      <c r="K291" s="11">
        <f>$I$3 + IF( OR( $F291=3,$F291=4,$F291=7,$F291=8,$F291=11,$F291=12 ), -1, 1 ) * $H$7 * IF( OR( $F291=3, $F291=4, $F291=9, $F291=10 ), C291, IF( OR( $F291=5, $F291=6, $F291=11, $F291=12 ), E291, D291 ) ) * $I$3</f>
        <v>1.2655609972624604E-2</v>
      </c>
      <c r="L291" s="12">
        <f t="shared" si="42"/>
        <v>0.99999999999999978</v>
      </c>
      <c r="N291" s="48">
        <f t="shared" si="44"/>
        <v>0</v>
      </c>
      <c r="O291" s="49">
        <f t="shared" si="45"/>
        <v>2</v>
      </c>
      <c r="P291" s="48">
        <f t="shared" si="46"/>
        <v>1</v>
      </c>
      <c r="Q291" s="49">
        <f t="shared" si="47"/>
        <v>0</v>
      </c>
      <c r="R291" s="48">
        <f t="shared" si="48"/>
        <v>1</v>
      </c>
      <c r="S291" s="49">
        <f t="shared" si="49"/>
        <v>0</v>
      </c>
      <c r="T291" s="54" t="str">
        <f t="shared" si="50"/>
        <v>R</v>
      </c>
      <c r="U291" s="55" t="str">
        <f t="shared" si="51"/>
        <v>L</v>
      </c>
    </row>
    <row r="292" spans="1:21" x14ac:dyDescent="0.25">
      <c r="B292" s="7">
        <v>280</v>
      </c>
      <c r="C292" s="4">
        <f>$D$6*($D$7*SIN($B292*2*PI()/$D$2)+$D$5)</f>
        <v>-322.48639693898986</v>
      </c>
      <c r="D292" s="59">
        <f>$D$6*($D$7*SIN( ($B292*2*PI()/$D$2) - (2*PI()/3) )+$D$5)</f>
        <v>198.01129390536448</v>
      </c>
      <c r="E292" s="59">
        <f>$D$6*($D$7*SIN( ($B292*2*PI()/$D$2) + (2*PI()/3) )+$D$5)</f>
        <v>124.47510303362537</v>
      </c>
      <c r="F292" s="19">
        <f t="shared" si="43"/>
        <v>9</v>
      </c>
      <c r="H292" s="11">
        <f>IF( OR( $F292=7,$F292=8,$F292=1,$F292=2 ), 0,   IF( OR( $F292=3,$F292=4,$F292=11,$F292=12 ), -1, 1) ) * $H$7 * IF( OR( $F292=5,$F292=6,$F292=11,$F292=12 ), $C292, $E292 ) * $I$3</f>
        <v>0.3819746387988377</v>
      </c>
      <c r="I292" s="11">
        <f>IF( OR( $F292=5,$F292=6,$F292=11,$F292=12 ), 0, IF( OR( $F292=3,$F292=4,$F292=7,$F292=8 ), -1, 1 ) ) * $H$7 * IF( OR( $F292=3,$F292=4,$F292=9,$F292=10 ), D292, C292 ) * $I$3</f>
        <v>0.60763390127229033</v>
      </c>
      <c r="J292" s="11">
        <f>IF( OR( $F292=3,$F292=4,$F292=9,$F292=10 ), 0, IF( OR( $F292=7,$F292=8,$F292=11,$F292=12 ), -1, 1 ) ) * $H$7 * IF( OR( $F292=5,$F292=6,$F292=11,$F292=12 ), D292, E292 ) * $I$3</f>
        <v>0</v>
      </c>
      <c r="K292" s="11">
        <f>$I$3 + IF( OR( $F292=3,$F292=4,$F292=7,$F292=8,$F292=11,$F292=12 ), -1, 1 ) * $H$7 * IF( OR( $F292=3, $F292=4, $F292=9, $F292=10 ), C292, IF( OR( $F292=5, $F292=6, $F292=11, $F292=12 ), E292, D292 ) ) * $I$3</f>
        <v>1.0391459928871916E-2</v>
      </c>
      <c r="L292" s="12">
        <f t="shared" si="42"/>
        <v>1</v>
      </c>
      <c r="N292" s="48">
        <f t="shared" si="44"/>
        <v>0</v>
      </c>
      <c r="O292" s="49">
        <f t="shared" si="45"/>
        <v>2</v>
      </c>
      <c r="P292" s="48">
        <f t="shared" si="46"/>
        <v>1</v>
      </c>
      <c r="Q292" s="49">
        <f t="shared" si="47"/>
        <v>0</v>
      </c>
      <c r="R292" s="48">
        <f t="shared" si="48"/>
        <v>1</v>
      </c>
      <c r="S292" s="49">
        <f t="shared" si="49"/>
        <v>0</v>
      </c>
      <c r="T292" s="54" t="str">
        <f t="shared" si="50"/>
        <v>R</v>
      </c>
      <c r="U292" s="55" t="str">
        <f t="shared" si="51"/>
        <v>L</v>
      </c>
    </row>
    <row r="293" spans="1:21" x14ac:dyDescent="0.25">
      <c r="B293" s="7">
        <v>281</v>
      </c>
      <c r="C293" s="4">
        <f>$D$6*($D$7*SIN($B293*2*PI()/$D$2)+$D$5)</f>
        <v>-323.13788419770736</v>
      </c>
      <c r="D293" s="59">
        <f>$D$6*($D$7*SIN( ($B293*2*PI()/$D$2) - (2*PI()/3) )+$D$5)</f>
        <v>193.76258816716646</v>
      </c>
      <c r="E293" s="59">
        <f>$D$6*($D$7*SIN( ($B293*2*PI()/$D$2) + (2*PI()/3) )+$D$5)</f>
        <v>129.37529603054065</v>
      </c>
      <c r="F293" s="19">
        <f t="shared" si="43"/>
        <v>9</v>
      </c>
      <c r="H293" s="11">
        <f>IF( OR( $F293=7,$F293=8,$F293=1,$F293=2 ), 0,   IF( OR( $F293=3,$F293=4,$F293=11,$F293=12 ), -1, 1) ) * $H$7 * IF( OR( $F293=5,$F293=6,$F293=11,$F293=12 ), $C293, $E293 ) * $I$3</f>
        <v>0.39701177798911963</v>
      </c>
      <c r="I293" s="11">
        <f>IF( OR( $F293=5,$F293=6,$F293=11,$F293=12 ), 0, IF( OR( $F293=3,$F293=4,$F293=7,$F293=8 ), -1, 1 ) ) * $H$7 * IF( OR( $F293=3,$F293=4,$F293=9,$F293=10 ), D293, C293 ) * $I$3</f>
        <v>0.59459596998998143</v>
      </c>
      <c r="J293" s="11">
        <f>IF( OR( $F293=3,$F293=4,$F293=9,$F293=10 ), 0, IF( OR( $F293=7,$F293=8,$F293=11,$F293=12 ), -1, 1 ) ) * $H$7 * IF( OR( $F293=5,$F293=6,$F293=11,$F293=12 ), D293, E293 ) * $I$3</f>
        <v>0</v>
      </c>
      <c r="K293" s="11">
        <f>$I$3 + IF( OR( $F293=3,$F293=4,$F293=7,$F293=8,$F293=11,$F293=12 ), -1, 1 ) * $H$7 * IF( OR( $F293=3, $F293=4, $F293=9, $F293=10 ), C293, IF( OR( $F293=5, $F293=6, $F293=11, $F293=12 ), E293, D293 ) ) * $I$3</f>
        <v>8.3922520208982165E-3</v>
      </c>
      <c r="L293" s="12">
        <f t="shared" si="42"/>
        <v>0.99999999999999922</v>
      </c>
      <c r="N293" s="48">
        <f t="shared" si="44"/>
        <v>0</v>
      </c>
      <c r="O293" s="49">
        <f t="shared" si="45"/>
        <v>2</v>
      </c>
      <c r="P293" s="48">
        <f t="shared" si="46"/>
        <v>1</v>
      </c>
      <c r="Q293" s="49">
        <f t="shared" si="47"/>
        <v>0</v>
      </c>
      <c r="R293" s="48">
        <f t="shared" si="48"/>
        <v>1</v>
      </c>
      <c r="S293" s="49">
        <f t="shared" si="49"/>
        <v>0</v>
      </c>
      <c r="T293" s="54" t="str">
        <f t="shared" si="50"/>
        <v>R</v>
      </c>
      <c r="U293" s="55" t="str">
        <f t="shared" si="51"/>
        <v>L</v>
      </c>
    </row>
    <row r="294" spans="1:21" x14ac:dyDescent="0.25">
      <c r="B294" s="7">
        <v>282</v>
      </c>
      <c r="C294" s="4">
        <f>$D$6*($D$7*SIN($B294*2*PI()/$D$2)+$D$5)</f>
        <v>-323.70285963106795</v>
      </c>
      <c r="D294" s="59">
        <f>$D$6*($D$7*SIN( ($B294*2*PI()/$D$2) - (2*PI()/3) )+$D$5)</f>
        <v>189.46200749876692</v>
      </c>
      <c r="E294" s="59">
        <f>$D$6*($D$7*SIN( ($B294*2*PI()/$D$2) + (2*PI()/3) )+$D$5)</f>
        <v>134.24085213230106</v>
      </c>
      <c r="F294" s="19">
        <f t="shared" si="43"/>
        <v>9</v>
      </c>
      <c r="H294" s="11">
        <f>IF( OR( $F294=7,$F294=8,$F294=1,$F294=2 ), 0,   IF( OR( $F294=3,$F294=4,$F294=11,$F294=12 ), -1, 1) ) * $H$7 * IF( OR( $F294=5,$F294=6,$F294=11,$F294=12 ), $C294, $E294 ) * $I$3</f>
        <v>0.41194262752634281</v>
      </c>
      <c r="I294" s="11">
        <f>IF( OR( $F294=5,$F294=6,$F294=11,$F294=12 ), 0, IF( OR( $F294=3,$F294=4,$F294=7,$F294=8 ), -1, 1 ) ) * $H$7 * IF( OR( $F294=3,$F294=4,$F294=9,$F294=10 ), D294, C294 ) * $I$3</f>
        <v>0.58139885098865451</v>
      </c>
      <c r="J294" s="11">
        <f>IF( OR( $F294=3,$F294=4,$F294=9,$F294=10 ), 0, IF( OR( $F294=7,$F294=8,$F294=11,$F294=12 ), -1, 1 ) ) * $H$7 * IF( OR( $F294=5,$F294=6,$F294=11,$F294=12 ), D294, E294 ) * $I$3</f>
        <v>0</v>
      </c>
      <c r="K294" s="11">
        <f>$I$3 + IF( OR( $F294=3,$F294=4,$F294=7,$F294=8,$F294=11,$F294=12 ), -1, 1 ) * $H$7 * IF( OR( $F294=3, $F294=4, $F294=9, $F294=10 ), C294, IF( OR( $F294=5, $F294=6, $F294=11, $F294=12 ), E294, D294 ) ) * $I$3</f>
        <v>6.6585214850027885E-3</v>
      </c>
      <c r="L294" s="12">
        <f t="shared" si="42"/>
        <v>1</v>
      </c>
      <c r="N294" s="48">
        <f t="shared" si="44"/>
        <v>0</v>
      </c>
      <c r="O294" s="49">
        <f t="shared" si="45"/>
        <v>2</v>
      </c>
      <c r="P294" s="48">
        <f t="shared" si="46"/>
        <v>1</v>
      </c>
      <c r="Q294" s="49">
        <f t="shared" si="47"/>
        <v>0</v>
      </c>
      <c r="R294" s="48">
        <f t="shared" si="48"/>
        <v>1</v>
      </c>
      <c r="S294" s="49">
        <f t="shared" si="49"/>
        <v>0</v>
      </c>
      <c r="T294" s="54" t="str">
        <f t="shared" si="50"/>
        <v>R</v>
      </c>
      <c r="U294" s="55" t="str">
        <f t="shared" si="51"/>
        <v>L</v>
      </c>
    </row>
    <row r="295" spans="1:21" x14ac:dyDescent="0.25">
      <c r="B295" s="7">
        <v>283</v>
      </c>
      <c r="C295" s="4">
        <f>$D$6*($D$7*SIN($B295*2*PI()/$D$2)+$D$5)</f>
        <v>-324.18117198148644</v>
      </c>
      <c r="D295" s="59">
        <f>$D$6*($D$7*SIN( ($B295*2*PI()/$D$2) - (2*PI()/3) )+$D$5)</f>
        <v>185.11070326960228</v>
      </c>
      <c r="E295" s="59">
        <f>$D$6*($D$7*SIN( ($B295*2*PI()/$D$2) + (2*PI()/3) )+$D$5)</f>
        <v>139.07046871188416</v>
      </c>
      <c r="F295" s="19">
        <f t="shared" si="43"/>
        <v>9</v>
      </c>
      <c r="H295" s="11">
        <f>IF( OR( $F295=7,$F295=8,$F295=1,$F295=2 ), 0,   IF( OR( $F295=3,$F295=4,$F295=11,$F295=12 ), -1, 1) ) * $H$7 * IF( OR( $F295=5,$F295=6,$F295=11,$F295=12 ), $C295, $E295 ) * $I$3</f>
        <v>0.4267631900610433</v>
      </c>
      <c r="I295" s="11">
        <f>IF( OR( $F295=5,$F295=6,$F295=11,$F295=12 ), 0, IF( OR( $F295=3,$F295=4,$F295=7,$F295=8 ), -1, 1 ) ) * $H$7 * IF( OR( $F295=3,$F295=4,$F295=9,$F295=10 ), D295, C295 ) * $I$3</f>
        <v>0.5680460774561833</v>
      </c>
      <c r="J295" s="11">
        <f>IF( OR( $F295=3,$F295=4,$F295=9,$F295=10 ), 0, IF( OR( $F295=7,$F295=8,$F295=11,$F295=12 ), -1, 1 ) ) * $H$7 * IF( OR( $F295=5,$F295=6,$F295=11,$F295=12 ), D295, E295 ) * $I$3</f>
        <v>0</v>
      </c>
      <c r="K295" s="11">
        <f>$I$3 + IF( OR( $F295=3,$F295=4,$F295=7,$F295=8,$F295=11,$F295=12 ), -1, 1 ) * $H$7 * IF( OR( $F295=3, $F295=4, $F295=9, $F295=10 ), C295, IF( OR( $F295=5, $F295=6, $F295=11, $F295=12 ), E295, D295 ) ) * $I$3</f>
        <v>5.1907324827733525E-3</v>
      </c>
      <c r="L295" s="12">
        <f t="shared" si="42"/>
        <v>1</v>
      </c>
      <c r="N295" s="48">
        <f t="shared" si="44"/>
        <v>0</v>
      </c>
      <c r="O295" s="49">
        <f t="shared" si="45"/>
        <v>2</v>
      </c>
      <c r="P295" s="48">
        <f t="shared" si="46"/>
        <v>1</v>
      </c>
      <c r="Q295" s="49">
        <f t="shared" si="47"/>
        <v>0</v>
      </c>
      <c r="R295" s="48">
        <f t="shared" si="48"/>
        <v>1</v>
      </c>
      <c r="S295" s="49">
        <f t="shared" si="49"/>
        <v>0</v>
      </c>
      <c r="T295" s="54" t="str">
        <f t="shared" si="50"/>
        <v>R</v>
      </c>
      <c r="U295" s="55" t="str">
        <f t="shared" si="51"/>
        <v>L</v>
      </c>
    </row>
    <row r="296" spans="1:21" x14ac:dyDescent="0.25">
      <c r="B296" s="7">
        <v>284</v>
      </c>
      <c r="C296" s="4">
        <f>$D$6*($D$7*SIN($B296*2*PI()/$D$2)+$D$5)</f>
        <v>-324.57269319318067</v>
      </c>
      <c r="D296" s="59">
        <f>$D$6*($D$7*SIN( ($B296*2*PI()/$D$2) - (2*PI()/3) )+$D$5)</f>
        <v>180.70984042903333</v>
      </c>
      <c r="E296" s="59">
        <f>$D$6*($D$7*SIN( ($B296*2*PI()/$D$2) + (2*PI()/3) )+$D$5)</f>
        <v>143.86285276414731</v>
      </c>
      <c r="F296" s="19">
        <f t="shared" si="43"/>
        <v>9</v>
      </c>
      <c r="H296" s="11">
        <f>IF( OR( $F296=7,$F296=8,$F296=1,$F296=2 ), 0,   IF( OR( $F296=3,$F296=4,$F296=11,$F296=12 ), -1, 1) ) * $H$7 * IF( OR( $F296=5,$F296=6,$F296=11,$F296=12 ), $C296, $E296 ) * $I$3</f>
        <v>0.44146949777025662</v>
      </c>
      <c r="I296" s="11">
        <f>IF( OR( $F296=5,$F296=6,$F296=11,$F296=12 ), 0, IF( OR( $F296=3,$F296=4,$F296=7,$F296=8 ), -1, 1 ) ) * $H$7 * IF( OR( $F296=3,$F296=4,$F296=9,$F296=10 ), D296, C296 ) * $I$3</f>
        <v>0.55454122425292507</v>
      </c>
      <c r="J296" s="11">
        <f>IF( OR( $F296=3,$F296=4,$F296=9,$F296=10 ), 0, IF( OR( $F296=7,$F296=8,$F296=11,$F296=12 ), -1, 1 ) ) * $H$7 * IF( OR( $F296=5,$F296=6,$F296=11,$F296=12 ), D296, E296 ) * $I$3</f>
        <v>0</v>
      </c>
      <c r="K296" s="11">
        <f>$I$3 + IF( OR( $F296=3,$F296=4,$F296=7,$F296=8,$F296=11,$F296=12 ), -1, 1 ) * $H$7 * IF( OR( $F296=3, $F296=4, $F296=9, $F296=10 ), C296, IF( OR( $F296=5, $F296=6, $F296=11, $F296=12 ), E296, D296 ) ) * $I$3</f>
        <v>3.9892779768181397E-3</v>
      </c>
      <c r="L296" s="12">
        <f t="shared" si="42"/>
        <v>0.99999999999999989</v>
      </c>
      <c r="N296" s="48">
        <f t="shared" si="44"/>
        <v>0</v>
      </c>
      <c r="O296" s="49">
        <f t="shared" si="45"/>
        <v>2</v>
      </c>
      <c r="P296" s="48">
        <f t="shared" si="46"/>
        <v>1</v>
      </c>
      <c r="Q296" s="49">
        <f t="shared" si="47"/>
        <v>0</v>
      </c>
      <c r="R296" s="48">
        <f t="shared" si="48"/>
        <v>1</v>
      </c>
      <c r="S296" s="49">
        <f t="shared" si="49"/>
        <v>0</v>
      </c>
      <c r="T296" s="54" t="str">
        <f t="shared" si="50"/>
        <v>R</v>
      </c>
      <c r="U296" s="55" t="str">
        <f t="shared" si="51"/>
        <v>L</v>
      </c>
    </row>
    <row r="297" spans="1:21" x14ac:dyDescent="0.25">
      <c r="B297" s="7">
        <v>285</v>
      </c>
      <c r="C297" s="4">
        <f>$D$6*($D$7*SIN($B297*2*PI()/$D$2)+$D$5)</f>
        <v>-324.87731844645486</v>
      </c>
      <c r="D297" s="59">
        <f>$D$6*($D$7*SIN( ($B297*2*PI()/$D$2) - (2*PI()/3) )+$D$5)</f>
        <v>176.26059719445948</v>
      </c>
      <c r="E297" s="59">
        <f>$D$6*($D$7*SIN( ($B297*2*PI()/$D$2) + (2*PI()/3) )+$D$5)</f>
        <v>148.6167212519951</v>
      </c>
      <c r="F297" s="19">
        <f t="shared" si="43"/>
        <v>9</v>
      </c>
      <c r="H297" s="11">
        <f>IF( OR( $F297=7,$F297=8,$F297=1,$F297=2 ), 0,   IF( OR( $F297=3,$F297=4,$F297=11,$F297=12 ), -1, 1) ) * $H$7 * IF( OR( $F297=5,$F297=6,$F297=11,$F297=12 ), $C297, $E297 ) * $I$3</f>
        <v>0.45605761341979584</v>
      </c>
      <c r="I297" s="11">
        <f>IF( OR( $F297=5,$F297=6,$F297=11,$F297=12 ), 0, IF( OR( $F297=3,$F297=4,$F297=7,$F297=8 ), -1, 1 ) ) * $H$7 * IF( OR( $F297=3,$F297=4,$F297=9,$F297=10 ), D297, C297 ) * $I$3</f>
        <v>0.54088790695464239</v>
      </c>
      <c r="J297" s="11">
        <f>IF( OR( $F297=3,$F297=4,$F297=9,$F297=10 ), 0, IF( OR( $F297=7,$F297=8,$F297=11,$F297=12 ), -1, 1 ) ) * $H$7 * IF( OR( $F297=5,$F297=6,$F297=11,$F297=12 ), D297, E297 ) * $I$3</f>
        <v>0</v>
      </c>
      <c r="K297" s="11">
        <f>$I$3 + IF( OR( $F297=3,$F297=4,$F297=7,$F297=8,$F297=11,$F297=12 ), -1, 1 ) * $H$7 * IF( OR( $F297=3, $F297=4, $F297=9, $F297=10 ), C297, IF( OR( $F297=5, $F297=6, $F297=11, $F297=12 ), E297, D297 ) ) * $I$3</f>
        <v>3.0544796255609352E-3</v>
      </c>
      <c r="L297" s="12">
        <f t="shared" si="42"/>
        <v>0.99999999999999911</v>
      </c>
      <c r="N297" s="48">
        <f t="shared" si="44"/>
        <v>0</v>
      </c>
      <c r="O297" s="49">
        <f t="shared" si="45"/>
        <v>2</v>
      </c>
      <c r="P297" s="48">
        <f t="shared" si="46"/>
        <v>1</v>
      </c>
      <c r="Q297" s="49">
        <f t="shared" si="47"/>
        <v>0</v>
      </c>
      <c r="R297" s="48">
        <f t="shared" si="48"/>
        <v>1</v>
      </c>
      <c r="S297" s="49">
        <f t="shared" si="49"/>
        <v>0</v>
      </c>
      <c r="T297" s="54" t="str">
        <f t="shared" si="50"/>
        <v>R</v>
      </c>
      <c r="U297" s="55" t="str">
        <f t="shared" si="51"/>
        <v>L</v>
      </c>
    </row>
    <row r="298" spans="1:21" x14ac:dyDescent="0.25">
      <c r="B298" s="7">
        <v>286</v>
      </c>
      <c r="C298" s="4">
        <f>$D$6*($D$7*SIN($B298*2*PI()/$D$2)+$D$5)</f>
        <v>-325.09496618576264</v>
      </c>
      <c r="D298" s="59">
        <f>$D$6*($D$7*SIN( ($B298*2*PI()/$D$2) - (2*PI()/3) )+$D$5)</f>
        <v>171.76416473588094</v>
      </c>
      <c r="E298" s="59">
        <f>$D$6*($D$7*SIN( ($B298*2*PI()/$D$2) + (2*PI()/3) )+$D$5)</f>
        <v>153.33080144988165</v>
      </c>
      <c r="F298" s="19">
        <f t="shared" si="43"/>
        <v>9</v>
      </c>
      <c r="H298" s="11">
        <f>IF( OR( $F298=7,$F298=8,$F298=1,$F298=2 ), 0,   IF( OR( $F298=3,$F298=4,$F298=11,$F298=12 ), -1, 1) ) * $H$7 * IF( OR( $F298=5,$F298=6,$F298=11,$F298=12 ), $C298, $E298 ) * $I$3</f>
        <v>0.4705236314183513</v>
      </c>
      <c r="I298" s="11">
        <f>IF( OR( $F298=5,$F298=6,$F298=11,$F298=12 ), 0, IF( OR( $F298=3,$F298=4,$F298=7,$F298=8 ), -1, 1 ) ) * $H$7 * IF( OR( $F298=3,$F298=4,$F298=9,$F298=10 ), D298, C298 ) * $I$3</f>
        <v>0.52708978088452429</v>
      </c>
      <c r="J298" s="11">
        <f>IF( OR( $F298=3,$F298=4,$F298=9,$F298=10 ), 0, IF( OR( $F298=7,$F298=8,$F298=11,$F298=12 ), -1, 1 ) ) * $H$7 * IF( OR( $F298=5,$F298=6,$F298=11,$F298=12 ), D298, E298 ) * $I$3</f>
        <v>0</v>
      </c>
      <c r="K298" s="11">
        <f>$I$3 + IF( OR( $F298=3,$F298=4,$F298=7,$F298=8,$F298=11,$F298=12 ), -1, 1 ) * $H$7 * IF( OR( $F298=3, $F298=4, $F298=9, $F298=10 ), C298, IF( OR( $F298=5, $F298=6, $F298=11, $F298=12 ), E298, D298 ) ) * $I$3</f>
        <v>2.3865876971242983E-3</v>
      </c>
      <c r="L298" s="12">
        <f t="shared" si="42"/>
        <v>0.99999999999999989</v>
      </c>
      <c r="N298" s="48">
        <f t="shared" si="44"/>
        <v>0</v>
      </c>
      <c r="O298" s="49">
        <f t="shared" si="45"/>
        <v>2</v>
      </c>
      <c r="P298" s="48">
        <f t="shared" si="46"/>
        <v>1</v>
      </c>
      <c r="Q298" s="49">
        <f t="shared" si="47"/>
        <v>0</v>
      </c>
      <c r="R298" s="48">
        <f t="shared" si="48"/>
        <v>1</v>
      </c>
      <c r="S298" s="49">
        <f t="shared" si="49"/>
        <v>0</v>
      </c>
      <c r="T298" s="54" t="str">
        <f t="shared" si="50"/>
        <v>R</v>
      </c>
      <c r="U298" s="55" t="str">
        <f t="shared" si="51"/>
        <v>L</v>
      </c>
    </row>
    <row r="299" spans="1:21" x14ac:dyDescent="0.25">
      <c r="B299" s="7">
        <v>287</v>
      </c>
      <c r="C299" s="4">
        <f>$D$6*($D$7*SIN($B299*2*PI()/$D$2)+$D$5)</f>
        <v>-325.22557814154123</v>
      </c>
      <c r="D299" s="59">
        <f>$D$6*($D$7*SIN( ($B299*2*PI()/$D$2) - (2*PI()/3) )+$D$5)</f>
        <v>167.22174685699434</v>
      </c>
      <c r="E299" s="59">
        <f>$D$6*($D$7*SIN( ($B299*2*PI()/$D$2) + (2*PI()/3) )+$D$5)</f>
        <v>158.00383128454692</v>
      </c>
      <c r="F299" s="19">
        <f t="shared" si="43"/>
        <v>9</v>
      </c>
      <c r="H299" s="11">
        <f>IF( OR( $F299=7,$F299=8,$F299=1,$F299=2 ), 0,   IF( OR( $F299=3,$F299=4,$F299=11,$F299=12 ), -1, 1) ) * $H$7 * IF( OR( $F299=5,$F299=6,$F299=11,$F299=12 ), $C299, $E299 ) * $I$3</f>
        <v>0.48486367886310228</v>
      </c>
      <c r="I299" s="11">
        <f>IF( OR( $F299=5,$F299=6,$F299=11,$F299=12 ), 0, IF( OR( $F299=3,$F299=4,$F299=7,$F299=8 ), -1, 1 ) ) * $H$7 * IF( OR( $F299=3,$F299=4,$F299=9,$F299=10 ), D299, C299 ) * $I$3</f>
        <v>0.51315054013456984</v>
      </c>
      <c r="J299" s="11">
        <f>IF( OR( $F299=3,$F299=4,$F299=9,$F299=10 ), 0, IF( OR( $F299=7,$F299=8,$F299=11,$F299=12 ), -1, 1 ) ) * $H$7 * IF( OR( $F299=5,$F299=6,$F299=11,$F299=12 ), D299, E299 ) * $I$3</f>
        <v>0</v>
      </c>
      <c r="K299" s="11">
        <f>$I$3 + IF( OR( $F299=3,$F299=4,$F299=7,$F299=8,$F299=11,$F299=12 ), -1, 1 ) * $H$7 * IF( OR( $F299=3, $F299=4, $F299=9, $F299=10 ), C299, IF( OR( $F299=5, $F299=6, $F299=11, $F299=12 ), E299, D299 ) ) * $I$3</f>
        <v>1.9857810023279354E-3</v>
      </c>
      <c r="L299" s="12">
        <f t="shared" si="42"/>
        <v>1</v>
      </c>
      <c r="N299" s="48">
        <f t="shared" si="44"/>
        <v>0</v>
      </c>
      <c r="O299" s="49">
        <f t="shared" si="45"/>
        <v>2</v>
      </c>
      <c r="P299" s="48">
        <f t="shared" si="46"/>
        <v>1</v>
      </c>
      <c r="Q299" s="49">
        <f t="shared" si="47"/>
        <v>0</v>
      </c>
      <c r="R299" s="48">
        <f t="shared" si="48"/>
        <v>1</v>
      </c>
      <c r="S299" s="49">
        <f t="shared" si="49"/>
        <v>0</v>
      </c>
      <c r="T299" s="54" t="str">
        <f t="shared" si="50"/>
        <v>R</v>
      </c>
      <c r="U299" s="55" t="str">
        <f t="shared" si="51"/>
        <v>L</v>
      </c>
    </row>
    <row r="300" spans="1:21" x14ac:dyDescent="0.25">
      <c r="A300" s="13"/>
      <c r="B300" s="14">
        <v>288</v>
      </c>
      <c r="C300" s="15">
        <f>$D$6*($D$7*SIN($B300*2*PI()/$D$2)+$D$5)</f>
        <v>-325.26911934581187</v>
      </c>
      <c r="D300" s="15">
        <f>$D$6*($D$7*SIN( ($B300*2*PI()/$D$2) - (2*PI()/3) )+$D$5)</f>
        <v>162.63455967290591</v>
      </c>
      <c r="E300" s="15">
        <f>$D$6*($D$7*SIN( ($B300*2*PI()/$D$2) + (2*PI()/3) )+$D$5)</f>
        <v>162.63455967290571</v>
      </c>
      <c r="F300" s="19">
        <f t="shared" si="43"/>
        <v>10</v>
      </c>
      <c r="G300" s="13"/>
      <c r="H300" s="11">
        <f>IF( OR( $F300=7,$F300=8,$F300=1,$F300=2 ), 0,   IF( OR( $F300=3,$F300=4,$F300=11,$F300=12 ), -1, 1) ) * $H$7 * IF( OR( $F300=5,$F300=6,$F300=11,$F300=12 ), $C300, $E300 ) * $I$3</f>
        <v>0.49907391657659145</v>
      </c>
      <c r="I300" s="11">
        <f>IF( OR( $F300=5,$F300=6,$F300=11,$F300=12 ), 0, IF( OR( $F300=3,$F300=4,$F300=7,$F300=8 ), -1, 1 ) ) * $H$7 * IF( OR( $F300=3,$F300=4,$F300=9,$F300=10 ), D300, C300 ) * $I$3</f>
        <v>0.49907391657659206</v>
      </c>
      <c r="J300" s="11">
        <f>IF( OR( $F300=3,$F300=4,$F300=9,$F300=10 ), 0, IF( OR( $F300=7,$F300=8,$F300=11,$F300=12 ), -1, 1 ) ) * $H$7 * IF( OR( $F300=5,$F300=6,$F300=11,$F300=12 ), D300, E300 ) * $I$3</f>
        <v>0</v>
      </c>
      <c r="K300" s="11">
        <f>$I$3 + IF( OR( $F300=3,$F300=4,$F300=7,$F300=8,$F300=11,$F300=12 ), -1, 1 ) * $H$7 * IF( OR( $F300=3, $F300=4, $F300=9, $F300=10 ), C300, IF( OR( $F300=5, $F300=6, $F300=11, $F300=12 ), E300, D300 ) ) * $I$3</f>
        <v>1.8521668468156616E-3</v>
      </c>
      <c r="L300" s="14">
        <f t="shared" si="42"/>
        <v>0.99999999999999911</v>
      </c>
      <c r="N300" s="48">
        <f t="shared" si="44"/>
        <v>0</v>
      </c>
      <c r="O300" s="49">
        <f t="shared" si="45"/>
        <v>2</v>
      </c>
      <c r="P300" s="48">
        <f t="shared" si="46"/>
        <v>1</v>
      </c>
      <c r="Q300" s="49">
        <f t="shared" si="47"/>
        <v>0</v>
      </c>
      <c r="R300" s="48">
        <f t="shared" si="48"/>
        <v>1</v>
      </c>
      <c r="S300" s="49">
        <f t="shared" si="49"/>
        <v>0</v>
      </c>
      <c r="T300" s="54" t="str">
        <f t="shared" si="50"/>
        <v>R</v>
      </c>
      <c r="U300" s="55" t="str">
        <f t="shared" si="51"/>
        <v>L</v>
      </c>
    </row>
    <row r="301" spans="1:21" x14ac:dyDescent="0.25">
      <c r="B301" s="7">
        <v>289</v>
      </c>
      <c r="C301" s="4">
        <f>$D$6*($D$7*SIN($B301*2*PI()/$D$2)+$D$5)</f>
        <v>-325.22557814154123</v>
      </c>
      <c r="D301" s="59">
        <f>$D$6*($D$7*SIN( ($B301*2*PI()/$D$2) - (2*PI()/3) )+$D$5)</f>
        <v>158.00383128454689</v>
      </c>
      <c r="E301" s="59">
        <f>$D$6*($D$7*SIN( ($B301*2*PI()/$D$2) + (2*PI()/3) )+$D$5)</f>
        <v>167.22174685699434</v>
      </c>
      <c r="F301" s="19">
        <f t="shared" si="43"/>
        <v>10</v>
      </c>
      <c r="H301" s="11">
        <f>IF( OR( $F301=7,$F301=8,$F301=1,$F301=2 ), 0,   IF( OR( $F301=3,$F301=4,$F301=11,$F301=12 ), -1, 1) ) * $H$7 * IF( OR( $F301=5,$F301=6,$F301=11,$F301=12 ), $C301, $E301 ) * $I$3</f>
        <v>0.51315054013456984</v>
      </c>
      <c r="I301" s="11">
        <f>IF( OR( $F301=5,$F301=6,$F301=11,$F301=12 ), 0, IF( OR( $F301=3,$F301=4,$F301=7,$F301=8 ), -1, 1 ) ) * $H$7 * IF( OR( $F301=3,$F301=4,$F301=9,$F301=10 ), D301, C301 ) * $I$3</f>
        <v>0.48486367886310222</v>
      </c>
      <c r="J301" s="11">
        <f>IF( OR( $F301=3,$F301=4,$F301=9,$F301=10 ), 0, IF( OR( $F301=7,$F301=8,$F301=11,$F301=12 ), -1, 1 ) ) * $H$7 * IF( OR( $F301=5,$F301=6,$F301=11,$F301=12 ), D301, E301 ) * $I$3</f>
        <v>0</v>
      </c>
      <c r="K301" s="11">
        <f>$I$3 + IF( OR( $F301=3,$F301=4,$F301=7,$F301=8,$F301=11,$F301=12 ), -1, 1 ) * $H$7 * IF( OR( $F301=3, $F301=4, $F301=9, $F301=10 ), C301, IF( OR( $F301=5, $F301=6, $F301=11, $F301=12 ), E301, D301 ) ) * $I$3</f>
        <v>1.9857810023279354E-3</v>
      </c>
      <c r="L301" s="12">
        <f t="shared" si="42"/>
        <v>1</v>
      </c>
      <c r="N301" s="48">
        <f t="shared" si="44"/>
        <v>0</v>
      </c>
      <c r="O301" s="49">
        <f t="shared" si="45"/>
        <v>2</v>
      </c>
      <c r="P301" s="48">
        <f t="shared" si="46"/>
        <v>1</v>
      </c>
      <c r="Q301" s="49">
        <f t="shared" si="47"/>
        <v>0</v>
      </c>
      <c r="R301" s="48">
        <f t="shared" si="48"/>
        <v>1</v>
      </c>
      <c r="S301" s="49">
        <f t="shared" si="49"/>
        <v>0</v>
      </c>
      <c r="T301" s="54" t="str">
        <f t="shared" si="50"/>
        <v>R</v>
      </c>
      <c r="U301" s="55" t="str">
        <f t="shared" si="51"/>
        <v>L</v>
      </c>
    </row>
    <row r="302" spans="1:21" x14ac:dyDescent="0.25">
      <c r="B302" s="7">
        <v>290</v>
      </c>
      <c r="C302" s="4">
        <f>$D$6*($D$7*SIN($B302*2*PI()/$D$2)+$D$5)</f>
        <v>-325.09496618576264</v>
      </c>
      <c r="D302" s="59">
        <f>$D$6*($D$7*SIN( ($B302*2*PI()/$D$2) - (2*PI()/3) )+$D$5)</f>
        <v>153.33080144988162</v>
      </c>
      <c r="E302" s="59">
        <f>$D$6*($D$7*SIN( ($B302*2*PI()/$D$2) + (2*PI()/3) )+$D$5)</f>
        <v>171.76416473588097</v>
      </c>
      <c r="F302" s="19">
        <f t="shared" si="43"/>
        <v>10</v>
      </c>
      <c r="H302" s="11">
        <f>IF( OR( $F302=7,$F302=8,$F302=1,$F302=2 ), 0,   IF( OR( $F302=3,$F302=4,$F302=11,$F302=12 ), -1, 1) ) * $H$7 * IF( OR( $F302=5,$F302=6,$F302=11,$F302=12 ), $C302, $E302 ) * $I$3</f>
        <v>0.52708978088452429</v>
      </c>
      <c r="I302" s="11">
        <f>IF( OR( $F302=5,$F302=6,$F302=11,$F302=12 ), 0, IF( OR( $F302=3,$F302=4,$F302=7,$F302=8 ), -1, 1 ) ) * $H$7 * IF( OR( $F302=3,$F302=4,$F302=9,$F302=10 ), D302, C302 ) * $I$3</f>
        <v>0.47052363141835118</v>
      </c>
      <c r="J302" s="11">
        <f>IF( OR( $F302=3,$F302=4,$F302=9,$F302=10 ), 0, IF( OR( $F302=7,$F302=8,$F302=11,$F302=12 ), -1, 1 ) ) * $H$7 * IF( OR( $F302=5,$F302=6,$F302=11,$F302=12 ), D302, E302 ) * $I$3</f>
        <v>0</v>
      </c>
      <c r="K302" s="11">
        <f>$I$3 + IF( OR( $F302=3,$F302=4,$F302=7,$F302=8,$F302=11,$F302=12 ), -1, 1 ) * $H$7 * IF( OR( $F302=3, $F302=4, $F302=9, $F302=10 ), C302, IF( OR( $F302=5, $F302=6, $F302=11, $F302=12 ), E302, D302 ) ) * $I$3</f>
        <v>2.3865876971242983E-3</v>
      </c>
      <c r="L302" s="12">
        <f t="shared" si="42"/>
        <v>0.99999999999999978</v>
      </c>
      <c r="N302" s="48">
        <f t="shared" si="44"/>
        <v>0</v>
      </c>
      <c r="O302" s="49">
        <f t="shared" si="45"/>
        <v>2</v>
      </c>
      <c r="P302" s="48">
        <f t="shared" si="46"/>
        <v>1</v>
      </c>
      <c r="Q302" s="49">
        <f t="shared" si="47"/>
        <v>0</v>
      </c>
      <c r="R302" s="48">
        <f t="shared" si="48"/>
        <v>1</v>
      </c>
      <c r="S302" s="49">
        <f t="shared" si="49"/>
        <v>0</v>
      </c>
      <c r="T302" s="54" t="str">
        <f t="shared" si="50"/>
        <v>R</v>
      </c>
      <c r="U302" s="55" t="str">
        <f t="shared" si="51"/>
        <v>L</v>
      </c>
    </row>
    <row r="303" spans="1:21" x14ac:dyDescent="0.25">
      <c r="B303" s="7">
        <v>291</v>
      </c>
      <c r="C303" s="4">
        <f>$D$6*($D$7*SIN($B303*2*PI()/$D$2)+$D$5)</f>
        <v>-324.87731844645486</v>
      </c>
      <c r="D303" s="59">
        <f>$D$6*($D$7*SIN( ($B303*2*PI()/$D$2) - (2*PI()/3) )+$D$5)</f>
        <v>148.61672125199533</v>
      </c>
      <c r="E303" s="59">
        <f>$D$6*($D$7*SIN( ($B303*2*PI()/$D$2) + (2*PI()/3) )+$D$5)</f>
        <v>176.26059719445925</v>
      </c>
      <c r="F303" s="19">
        <f t="shared" si="43"/>
        <v>10</v>
      </c>
      <c r="H303" s="11">
        <f>IF( OR( $F303=7,$F303=8,$F303=1,$F303=2 ), 0,   IF( OR( $F303=3,$F303=4,$F303=11,$F303=12 ), -1, 1) ) * $H$7 * IF( OR( $F303=5,$F303=6,$F303=11,$F303=12 ), $C303, $E303 ) * $I$3</f>
        <v>0.54088790695464173</v>
      </c>
      <c r="I303" s="11">
        <f>IF( OR( $F303=5,$F303=6,$F303=11,$F303=12 ), 0, IF( OR( $F303=3,$F303=4,$F303=7,$F303=8 ), -1, 1 ) ) * $H$7 * IF( OR( $F303=3,$F303=4,$F303=9,$F303=10 ), D303, C303 ) * $I$3</f>
        <v>0.45605761341979656</v>
      </c>
      <c r="J303" s="11">
        <f>IF( OR( $F303=3,$F303=4,$F303=9,$F303=10 ), 0, IF( OR( $F303=7,$F303=8,$F303=11,$F303=12 ), -1, 1 ) ) * $H$7 * IF( OR( $F303=5,$F303=6,$F303=11,$F303=12 ), D303, E303 ) * $I$3</f>
        <v>0</v>
      </c>
      <c r="K303" s="11">
        <f>$I$3 + IF( OR( $F303=3,$F303=4,$F303=7,$F303=8,$F303=11,$F303=12 ), -1, 1 ) * $H$7 * IF( OR( $F303=3, $F303=4, $F303=9, $F303=10 ), C303, IF( OR( $F303=5, $F303=6, $F303=11, $F303=12 ), E303, D303 ) ) * $I$3</f>
        <v>3.0544796255609352E-3</v>
      </c>
      <c r="L303" s="12">
        <f t="shared" si="42"/>
        <v>0.99999999999999922</v>
      </c>
      <c r="N303" s="48">
        <f t="shared" si="44"/>
        <v>0</v>
      </c>
      <c r="O303" s="49">
        <f t="shared" si="45"/>
        <v>2</v>
      </c>
      <c r="P303" s="48">
        <f t="shared" si="46"/>
        <v>1</v>
      </c>
      <c r="Q303" s="49">
        <f t="shared" si="47"/>
        <v>0</v>
      </c>
      <c r="R303" s="48">
        <f t="shared" si="48"/>
        <v>1</v>
      </c>
      <c r="S303" s="49">
        <f t="shared" si="49"/>
        <v>0</v>
      </c>
      <c r="T303" s="54" t="str">
        <f t="shared" si="50"/>
        <v>R</v>
      </c>
      <c r="U303" s="55" t="str">
        <f t="shared" si="51"/>
        <v>L</v>
      </c>
    </row>
    <row r="304" spans="1:21" x14ac:dyDescent="0.25">
      <c r="B304" s="7">
        <v>292</v>
      </c>
      <c r="C304" s="4">
        <f>$D$6*($D$7*SIN($B304*2*PI()/$D$2)+$D$5)</f>
        <v>-324.57269319318067</v>
      </c>
      <c r="D304" s="59">
        <f>$D$6*($D$7*SIN( ($B304*2*PI()/$D$2) - (2*PI()/3) )+$D$5)</f>
        <v>143.86285276414728</v>
      </c>
      <c r="E304" s="59">
        <f>$D$6*($D$7*SIN( ($B304*2*PI()/$D$2) + (2*PI()/3) )+$D$5)</f>
        <v>180.70984042903339</v>
      </c>
      <c r="F304" s="19">
        <f t="shared" si="43"/>
        <v>10</v>
      </c>
      <c r="H304" s="11">
        <f>IF( OR( $F304=7,$F304=8,$F304=1,$F304=2 ), 0,   IF( OR( $F304=3,$F304=4,$F304=11,$F304=12 ), -1, 1) ) * $H$7 * IF( OR( $F304=5,$F304=6,$F304=11,$F304=12 ), $C304, $E304 ) * $I$3</f>
        <v>0.55454122425292529</v>
      </c>
      <c r="I304" s="11">
        <f>IF( OR( $F304=5,$F304=6,$F304=11,$F304=12 ), 0, IF( OR( $F304=3,$F304=4,$F304=7,$F304=8 ), -1, 1 ) ) * $H$7 * IF( OR( $F304=3,$F304=4,$F304=9,$F304=10 ), D304, C304 ) * $I$3</f>
        <v>0.44146949777025651</v>
      </c>
      <c r="J304" s="11">
        <f>IF( OR( $F304=3,$F304=4,$F304=9,$F304=10 ), 0, IF( OR( $F304=7,$F304=8,$F304=11,$F304=12 ), -1, 1 ) ) * $H$7 * IF( OR( $F304=5,$F304=6,$F304=11,$F304=12 ), D304, E304 ) * $I$3</f>
        <v>0</v>
      </c>
      <c r="K304" s="11">
        <f>$I$3 + IF( OR( $F304=3,$F304=4,$F304=7,$F304=8,$F304=11,$F304=12 ), -1, 1 ) * $H$7 * IF( OR( $F304=3, $F304=4, $F304=9, $F304=10 ), C304, IF( OR( $F304=5, $F304=6, $F304=11, $F304=12 ), E304, D304 ) ) * $I$3</f>
        <v>3.9892779768181397E-3</v>
      </c>
      <c r="L304" s="12">
        <f t="shared" si="42"/>
        <v>0.99999999999999989</v>
      </c>
      <c r="N304" s="48">
        <f t="shared" si="44"/>
        <v>0</v>
      </c>
      <c r="O304" s="49">
        <f t="shared" si="45"/>
        <v>2</v>
      </c>
      <c r="P304" s="48">
        <f t="shared" si="46"/>
        <v>1</v>
      </c>
      <c r="Q304" s="49">
        <f t="shared" si="47"/>
        <v>0</v>
      </c>
      <c r="R304" s="48">
        <f t="shared" si="48"/>
        <v>1</v>
      </c>
      <c r="S304" s="49">
        <f t="shared" si="49"/>
        <v>0</v>
      </c>
      <c r="T304" s="54" t="str">
        <f t="shared" si="50"/>
        <v>R</v>
      </c>
      <c r="U304" s="55" t="str">
        <f t="shared" si="51"/>
        <v>L</v>
      </c>
    </row>
    <row r="305" spans="2:21" x14ac:dyDescent="0.25">
      <c r="B305" s="7">
        <v>293</v>
      </c>
      <c r="C305" s="4">
        <f>$D$6*($D$7*SIN($B305*2*PI()/$D$2)+$D$5)</f>
        <v>-324.18117198148644</v>
      </c>
      <c r="D305" s="59">
        <f>$D$6*($D$7*SIN( ($B305*2*PI()/$D$2) - (2*PI()/3) )+$D$5)</f>
        <v>139.07046871188416</v>
      </c>
      <c r="E305" s="59">
        <f>$D$6*($D$7*SIN( ($B305*2*PI()/$D$2) + (2*PI()/3) )+$D$5)</f>
        <v>185.11070326960228</v>
      </c>
      <c r="F305" s="19">
        <f t="shared" si="43"/>
        <v>10</v>
      </c>
      <c r="H305" s="11">
        <f>IF( OR( $F305=7,$F305=8,$F305=1,$F305=2 ), 0,   IF( OR( $F305=3,$F305=4,$F305=11,$F305=12 ), -1, 1) ) * $H$7 * IF( OR( $F305=5,$F305=6,$F305=11,$F305=12 ), $C305, $E305 ) * $I$3</f>
        <v>0.5680460774561833</v>
      </c>
      <c r="I305" s="11">
        <f>IF( OR( $F305=5,$F305=6,$F305=11,$F305=12 ), 0, IF( OR( $F305=3,$F305=4,$F305=7,$F305=8 ), -1, 1 ) ) * $H$7 * IF( OR( $F305=3,$F305=4,$F305=9,$F305=10 ), D305, C305 ) * $I$3</f>
        <v>0.4267631900610433</v>
      </c>
      <c r="J305" s="11">
        <f>IF( OR( $F305=3,$F305=4,$F305=9,$F305=10 ), 0, IF( OR( $F305=7,$F305=8,$F305=11,$F305=12 ), -1, 1 ) ) * $H$7 * IF( OR( $F305=5,$F305=6,$F305=11,$F305=12 ), D305, E305 ) * $I$3</f>
        <v>0</v>
      </c>
      <c r="K305" s="11">
        <f>$I$3 + IF( OR( $F305=3,$F305=4,$F305=7,$F305=8,$F305=11,$F305=12 ), -1, 1 ) * $H$7 * IF( OR( $F305=3, $F305=4, $F305=9, $F305=10 ), C305, IF( OR( $F305=5, $F305=6, $F305=11, $F305=12 ), E305, D305 ) ) * $I$3</f>
        <v>5.1907324827733525E-3</v>
      </c>
      <c r="L305" s="12">
        <f t="shared" si="42"/>
        <v>1</v>
      </c>
      <c r="N305" s="48">
        <f t="shared" si="44"/>
        <v>0</v>
      </c>
      <c r="O305" s="49">
        <f t="shared" si="45"/>
        <v>2</v>
      </c>
      <c r="P305" s="48">
        <f t="shared" si="46"/>
        <v>1</v>
      </c>
      <c r="Q305" s="49">
        <f t="shared" si="47"/>
        <v>0</v>
      </c>
      <c r="R305" s="48">
        <f t="shared" si="48"/>
        <v>1</v>
      </c>
      <c r="S305" s="49">
        <f t="shared" si="49"/>
        <v>0</v>
      </c>
      <c r="T305" s="54" t="str">
        <f t="shared" si="50"/>
        <v>R</v>
      </c>
      <c r="U305" s="55" t="str">
        <f t="shared" si="51"/>
        <v>L</v>
      </c>
    </row>
    <row r="306" spans="2:21" x14ac:dyDescent="0.25">
      <c r="B306" s="7">
        <v>294</v>
      </c>
      <c r="C306" s="4">
        <f>$D$6*($D$7*SIN($B306*2*PI()/$D$2)+$D$5)</f>
        <v>-323.70285963106795</v>
      </c>
      <c r="D306" s="59">
        <f>$D$6*($D$7*SIN( ($B306*2*PI()/$D$2) - (2*PI()/3) )+$D$5)</f>
        <v>134.24085213230103</v>
      </c>
      <c r="E306" s="59">
        <f>$D$6*($D$7*SIN( ($B306*2*PI()/$D$2) + (2*PI()/3) )+$D$5)</f>
        <v>189.46200749876692</v>
      </c>
      <c r="F306" s="19">
        <f t="shared" si="43"/>
        <v>10</v>
      </c>
      <c r="H306" s="11">
        <f>IF( OR( $F306=7,$F306=8,$F306=1,$F306=2 ), 0,   IF( OR( $F306=3,$F306=4,$F306=11,$F306=12 ), -1, 1) ) * $H$7 * IF( OR( $F306=5,$F306=6,$F306=11,$F306=12 ), $C306, $E306 ) * $I$3</f>
        <v>0.58139885098865451</v>
      </c>
      <c r="I306" s="11">
        <f>IF( OR( $F306=5,$F306=6,$F306=11,$F306=12 ), 0, IF( OR( $F306=3,$F306=4,$F306=7,$F306=8 ), -1, 1 ) ) * $H$7 * IF( OR( $F306=3,$F306=4,$F306=9,$F306=10 ), D306, C306 ) * $I$3</f>
        <v>0.4119426275263427</v>
      </c>
      <c r="J306" s="11">
        <f>IF( OR( $F306=3,$F306=4,$F306=9,$F306=10 ), 0, IF( OR( $F306=7,$F306=8,$F306=11,$F306=12 ), -1, 1 ) ) * $H$7 * IF( OR( $F306=5,$F306=6,$F306=11,$F306=12 ), D306, E306 ) * $I$3</f>
        <v>0</v>
      </c>
      <c r="K306" s="11">
        <f>$I$3 + IF( OR( $F306=3,$F306=4,$F306=7,$F306=8,$F306=11,$F306=12 ), -1, 1 ) * $H$7 * IF( OR( $F306=3, $F306=4, $F306=9, $F306=10 ), C306, IF( OR( $F306=5, $F306=6, $F306=11, $F306=12 ), E306, D306 ) ) * $I$3</f>
        <v>6.6585214850027885E-3</v>
      </c>
      <c r="L306" s="12">
        <f t="shared" si="42"/>
        <v>1</v>
      </c>
      <c r="N306" s="48">
        <f t="shared" si="44"/>
        <v>0</v>
      </c>
      <c r="O306" s="49">
        <f t="shared" si="45"/>
        <v>2</v>
      </c>
      <c r="P306" s="48">
        <f t="shared" si="46"/>
        <v>1</v>
      </c>
      <c r="Q306" s="49">
        <f t="shared" si="47"/>
        <v>0</v>
      </c>
      <c r="R306" s="48">
        <f t="shared" si="48"/>
        <v>1</v>
      </c>
      <c r="S306" s="49">
        <f t="shared" si="49"/>
        <v>0</v>
      </c>
      <c r="T306" s="54" t="str">
        <f t="shared" si="50"/>
        <v>R</v>
      </c>
      <c r="U306" s="55" t="str">
        <f t="shared" si="51"/>
        <v>L</v>
      </c>
    </row>
    <row r="307" spans="2:21" x14ac:dyDescent="0.25">
      <c r="B307" s="7">
        <v>295</v>
      </c>
      <c r="C307" s="4">
        <f>$D$6*($D$7*SIN($B307*2*PI()/$D$2)+$D$5)</f>
        <v>-323.13788419770736</v>
      </c>
      <c r="D307" s="59">
        <f>$D$6*($D$7*SIN( ($B307*2*PI()/$D$2) - (2*PI()/3) )+$D$5)</f>
        <v>129.37529603054091</v>
      </c>
      <c r="E307" s="59">
        <f>$D$6*($D$7*SIN( ($B307*2*PI()/$D$2) + (2*PI()/3) )+$D$5)</f>
        <v>193.76258816716626</v>
      </c>
      <c r="F307" s="19">
        <f t="shared" si="43"/>
        <v>10</v>
      </c>
      <c r="H307" s="11">
        <f>IF( OR( $F307=7,$F307=8,$F307=1,$F307=2 ), 0,   IF( OR( $F307=3,$F307=4,$F307=11,$F307=12 ), -1, 1) ) * $H$7 * IF( OR( $F307=5,$F307=6,$F307=11,$F307=12 ), $C307, $E307 ) * $I$3</f>
        <v>0.59459596998998077</v>
      </c>
      <c r="I307" s="11">
        <f>IF( OR( $F307=5,$F307=6,$F307=11,$F307=12 ), 0, IF( OR( $F307=3,$F307=4,$F307=7,$F307=8 ), -1, 1 ) ) * $H$7 * IF( OR( $F307=3,$F307=4,$F307=9,$F307=10 ), D307, C307 ) * $I$3</f>
        <v>0.39701177798912041</v>
      </c>
      <c r="J307" s="11">
        <f>IF( OR( $F307=3,$F307=4,$F307=9,$F307=10 ), 0, IF( OR( $F307=7,$F307=8,$F307=11,$F307=12 ), -1, 1 ) ) * $H$7 * IF( OR( $F307=5,$F307=6,$F307=11,$F307=12 ), D307, E307 ) * $I$3</f>
        <v>0</v>
      </c>
      <c r="K307" s="11">
        <f>$I$3 + IF( OR( $F307=3,$F307=4,$F307=7,$F307=8,$F307=11,$F307=12 ), -1, 1 ) * $H$7 * IF( OR( $F307=3, $F307=4, $F307=9, $F307=10 ), C307, IF( OR( $F307=5, $F307=6, $F307=11, $F307=12 ), E307, D307 ) ) * $I$3</f>
        <v>8.3922520208982165E-3</v>
      </c>
      <c r="L307" s="12">
        <f t="shared" si="42"/>
        <v>0.99999999999999944</v>
      </c>
      <c r="N307" s="48">
        <f t="shared" si="44"/>
        <v>0</v>
      </c>
      <c r="O307" s="49">
        <f t="shared" si="45"/>
        <v>2</v>
      </c>
      <c r="P307" s="48">
        <f t="shared" si="46"/>
        <v>1</v>
      </c>
      <c r="Q307" s="49">
        <f t="shared" si="47"/>
        <v>0</v>
      </c>
      <c r="R307" s="48">
        <f t="shared" si="48"/>
        <v>1</v>
      </c>
      <c r="S307" s="49">
        <f t="shared" si="49"/>
        <v>0</v>
      </c>
      <c r="T307" s="54" t="str">
        <f t="shared" si="50"/>
        <v>R</v>
      </c>
      <c r="U307" s="55" t="str">
        <f t="shared" si="51"/>
        <v>L</v>
      </c>
    </row>
    <row r="308" spans="2:21" x14ac:dyDescent="0.25">
      <c r="B308" s="7">
        <v>296</v>
      </c>
      <c r="C308" s="4">
        <f>$D$6*($D$7*SIN($B308*2*PI()/$D$2)+$D$5)</f>
        <v>-322.48639693898986</v>
      </c>
      <c r="D308" s="59">
        <f>$D$6*($D$7*SIN( ($B308*2*PI()/$D$2) - (2*PI()/3) )+$D$5)</f>
        <v>124.47510303362535</v>
      </c>
      <c r="E308" s="59">
        <f>$D$6*($D$7*SIN( ($B308*2*PI()/$D$2) + (2*PI()/3) )+$D$5)</f>
        <v>198.01129390536451</v>
      </c>
      <c r="F308" s="19">
        <f t="shared" si="43"/>
        <v>10</v>
      </c>
      <c r="H308" s="11">
        <f>IF( OR( $F308=7,$F308=8,$F308=1,$F308=2 ), 0,   IF( OR( $F308=3,$F308=4,$F308=11,$F308=12 ), -1, 1) ) * $H$7 * IF( OR( $F308=5,$F308=6,$F308=11,$F308=12 ), $C308, $E308 ) * $I$3</f>
        <v>0.60763390127229044</v>
      </c>
      <c r="I308" s="11">
        <f>IF( OR( $F308=5,$F308=6,$F308=11,$F308=12 ), 0, IF( OR( $F308=3,$F308=4,$F308=7,$F308=8 ), -1, 1 ) ) * $H$7 * IF( OR( $F308=3,$F308=4,$F308=9,$F308=10 ), D308, C308 ) * $I$3</f>
        <v>0.38197463879883764</v>
      </c>
      <c r="J308" s="11">
        <f>IF( OR( $F308=3,$F308=4,$F308=9,$F308=10 ), 0, IF( OR( $F308=7,$F308=8,$F308=11,$F308=12 ), -1, 1 ) ) * $H$7 * IF( OR( $F308=5,$F308=6,$F308=11,$F308=12 ), D308, E308 ) * $I$3</f>
        <v>0</v>
      </c>
      <c r="K308" s="11">
        <f>$I$3 + IF( OR( $F308=3,$F308=4,$F308=7,$F308=8,$F308=11,$F308=12 ), -1, 1 ) * $H$7 * IF( OR( $F308=3, $F308=4, $F308=9, $F308=10 ), C308, IF( OR( $F308=5, $F308=6, $F308=11, $F308=12 ), E308, D308 ) ) * $I$3</f>
        <v>1.0391459928871916E-2</v>
      </c>
      <c r="L308" s="12">
        <f t="shared" ref="L308:L371" si="52">SUM(H308:K308)</f>
        <v>1</v>
      </c>
      <c r="N308" s="48">
        <f t="shared" si="44"/>
        <v>0</v>
      </c>
      <c r="O308" s="49">
        <f t="shared" si="45"/>
        <v>2</v>
      </c>
      <c r="P308" s="48">
        <f t="shared" si="46"/>
        <v>1</v>
      </c>
      <c r="Q308" s="49">
        <f t="shared" si="47"/>
        <v>0</v>
      </c>
      <c r="R308" s="48">
        <f t="shared" si="48"/>
        <v>1</v>
      </c>
      <c r="S308" s="49">
        <f t="shared" si="49"/>
        <v>0</v>
      </c>
      <c r="T308" s="54" t="str">
        <f t="shared" si="50"/>
        <v>R</v>
      </c>
      <c r="U308" s="55" t="str">
        <f t="shared" si="51"/>
        <v>L</v>
      </c>
    </row>
    <row r="309" spans="2:21" x14ac:dyDescent="0.25">
      <c r="B309" s="7">
        <v>297</v>
      </c>
      <c r="C309" s="4">
        <f>$D$6*($D$7*SIN($B309*2*PI()/$D$2)+$D$5)</f>
        <v>-321.74857227380801</v>
      </c>
      <c r="D309" s="59">
        <f>$D$6*($D$7*SIN( ($B309*2*PI()/$D$2) - (2*PI()/3) )+$D$5)</f>
        <v>119.54158504171033</v>
      </c>
      <c r="E309" s="59">
        <f>$D$6*($D$7*SIN( ($B309*2*PI()/$D$2) + (2*PI()/3) )+$D$5)</f>
        <v>202.20698723209765</v>
      </c>
      <c r="F309" s="19">
        <f t="shared" si="43"/>
        <v>10</v>
      </c>
      <c r="H309" s="11">
        <f>IF( OR( $F309=7,$F309=8,$F309=1,$F309=2 ), 0,   IF( OR( $F309=3,$F309=4,$F309=11,$F309=12 ), -1, 1) ) * $H$7 * IF( OR( $F309=5,$F309=6,$F309=11,$F309=12 ), $C309, $E309 ) * $I$3</f>
        <v>0.6205091542661092</v>
      </c>
      <c r="I309" s="11">
        <f>IF( OR( $F309=5,$F309=6,$F309=11,$F309=12 ), 0, IF( OR( $F309=3,$F309=4,$F309=7,$F309=8 ), -1, 1 ) ) * $H$7 * IF( OR( $F309=3,$F309=4,$F309=9,$F309=10 ), D309, C309 ) * $I$3</f>
        <v>0.36683523576126603</v>
      </c>
      <c r="J309" s="11">
        <f>IF( OR( $F309=3,$F309=4,$F309=9,$F309=10 ), 0, IF( OR( $F309=7,$F309=8,$F309=11,$F309=12 ), -1, 1 ) ) * $H$7 * IF( OR( $F309=5,$F309=6,$F309=11,$F309=12 ), D309, E309 ) * $I$3</f>
        <v>0</v>
      </c>
      <c r="K309" s="11">
        <f>$I$3 + IF( OR( $F309=3,$F309=4,$F309=7,$F309=8,$F309=11,$F309=12 ), -1, 1 ) * $H$7 * IF( OR( $F309=3, $F309=4, $F309=9, $F309=10 ), C309, IF( OR( $F309=5, $F309=6, $F309=11, $F309=12 ), E309, D309 ) ) * $I$3</f>
        <v>1.2655609972624604E-2</v>
      </c>
      <c r="L309" s="12">
        <f t="shared" si="52"/>
        <v>0.99999999999999989</v>
      </c>
      <c r="N309" s="48">
        <f t="shared" si="44"/>
        <v>0</v>
      </c>
      <c r="O309" s="49">
        <f t="shared" si="45"/>
        <v>2</v>
      </c>
      <c r="P309" s="48">
        <f t="shared" si="46"/>
        <v>1</v>
      </c>
      <c r="Q309" s="49">
        <f t="shared" si="47"/>
        <v>0</v>
      </c>
      <c r="R309" s="48">
        <f t="shared" si="48"/>
        <v>1</v>
      </c>
      <c r="S309" s="49">
        <f t="shared" si="49"/>
        <v>0</v>
      </c>
      <c r="T309" s="54" t="str">
        <f t="shared" si="50"/>
        <v>R</v>
      </c>
      <c r="U309" s="55" t="str">
        <f t="shared" si="51"/>
        <v>L</v>
      </c>
    </row>
    <row r="310" spans="2:21" x14ac:dyDescent="0.25">
      <c r="B310" s="7">
        <v>298</v>
      </c>
      <c r="C310" s="4">
        <f>$D$6*($D$7*SIN($B310*2*PI()/$D$2)+$D$5)</f>
        <v>-320.92460773566597</v>
      </c>
      <c r="D310" s="59">
        <f>$D$6*($D$7*SIN( ($B310*2*PI()/$D$2) - (2*PI()/3) )+$D$5)</f>
        <v>114.57606287685962</v>
      </c>
      <c r="E310" s="59">
        <f>$D$6*($D$7*SIN( ($B310*2*PI()/$D$2) + (2*PI()/3) )+$D$5)</f>
        <v>206.34854485880612</v>
      </c>
      <c r="F310" s="19">
        <f t="shared" si="43"/>
        <v>10</v>
      </c>
      <c r="H310" s="11">
        <f>IF( OR( $F310=7,$F310=8,$F310=1,$F310=2 ), 0,   IF( OR( $F310=3,$F310=4,$F310=11,$F310=12 ), -1, 1) ) * $H$7 * IF( OR( $F310=5,$F310=6,$F310=11,$F310=12 ), $C310, $E310 ) * $I$3</f>
        <v>0.6332182819548744</v>
      </c>
      <c r="I310" s="11">
        <f>IF( OR( $F310=5,$F310=6,$F310=11,$F310=12 ), 0, IF( OR( $F310=3,$F310=4,$F310=7,$F310=8 ), -1, 1 ) ) * $H$7 * IF( OR( $F310=3,$F310=4,$F310=9,$F310=10 ), D310, C310 ) * $I$3</f>
        <v>0.35159762206068446</v>
      </c>
      <c r="J310" s="11">
        <f>IF( OR( $F310=3,$F310=4,$F310=9,$F310=10 ), 0, IF( OR( $F310=7,$F310=8,$F310=11,$F310=12 ), -1, 1 ) ) * $H$7 * IF( OR( $F310=5,$F310=6,$F310=11,$F310=12 ), D310, E310 ) * $I$3</f>
        <v>0</v>
      </c>
      <c r="K310" s="11">
        <f>$I$3 + IF( OR( $F310=3,$F310=4,$F310=7,$F310=8,$F310=11,$F310=12 ), -1, 1 ) * $H$7 * IF( OR( $F310=3, $F310=4, $F310=9, $F310=10 ), C310, IF( OR( $F310=5, $F310=6, $F310=11, $F310=12 ), E310, D310 ) ) * $I$3</f>
        <v>1.5184095984440482E-2</v>
      </c>
      <c r="L310" s="12">
        <f t="shared" si="52"/>
        <v>0.99999999999999933</v>
      </c>
      <c r="N310" s="48">
        <f t="shared" si="44"/>
        <v>0</v>
      </c>
      <c r="O310" s="49">
        <f t="shared" si="45"/>
        <v>2</v>
      </c>
      <c r="P310" s="48">
        <f t="shared" si="46"/>
        <v>1</v>
      </c>
      <c r="Q310" s="49">
        <f t="shared" si="47"/>
        <v>0</v>
      </c>
      <c r="R310" s="48">
        <f t="shared" si="48"/>
        <v>1</v>
      </c>
      <c r="S310" s="49">
        <f t="shared" si="49"/>
        <v>0</v>
      </c>
      <c r="T310" s="54" t="str">
        <f t="shared" si="50"/>
        <v>R</v>
      </c>
      <c r="U310" s="55" t="str">
        <f t="shared" si="51"/>
        <v>L</v>
      </c>
    </row>
    <row r="311" spans="2:21" x14ac:dyDescent="0.25">
      <c r="B311" s="7">
        <v>299</v>
      </c>
      <c r="C311" s="4">
        <f>$D$6*($D$7*SIN($B311*2*PI()/$D$2)+$D$5)</f>
        <v>-320.0147239197949</v>
      </c>
      <c r="D311" s="59">
        <f>$D$6*($D$7*SIN( ($B311*2*PI()/$D$2) - (2*PI()/3) )+$D$5)</f>
        <v>109.57986592942719</v>
      </c>
      <c r="E311" s="59">
        <f>$D$6*($D$7*SIN( ($B311*2*PI()/$D$2) + (2*PI()/3) )+$D$5)</f>
        <v>210.43485799036773</v>
      </c>
      <c r="F311" s="19">
        <f t="shared" si="43"/>
        <v>10</v>
      </c>
      <c r="H311" s="11">
        <f>IF( OR( $F311=7,$F311=8,$F311=1,$F311=2 ), 0,   IF( OR( $F311=3,$F311=4,$F311=11,$F311=12 ), -1, 1) ) * $H$7 * IF( OR( $F311=5,$F311=6,$F311=11,$F311=12 ), $C311, $E311 ) * $I$3</f>
        <v>0.6457578817977887</v>
      </c>
      <c r="I311" s="11">
        <f>IF( OR( $F311=5,$F311=6,$F311=11,$F311=12 ), 0, IF( OR( $F311=3,$F311=4,$F311=7,$F311=8 ), -1, 1 ) ) * $H$7 * IF( OR( $F311=3,$F311=4,$F311=9,$F311=10 ), D311, C311 ) * $I$3</f>
        <v>0.33626587717473866</v>
      </c>
      <c r="J311" s="11">
        <f>IF( OR( $F311=3,$F311=4,$F311=9,$F311=10 ), 0, IF( OR( $F311=7,$F311=8,$F311=11,$F311=12 ), -1, 1 ) ) * $H$7 * IF( OR( $F311=5,$F311=6,$F311=11,$F311=12 ), D311, E311 ) * $I$3</f>
        <v>0</v>
      </c>
      <c r="K311" s="11">
        <f>$I$3 + IF( OR( $F311=3,$F311=4,$F311=7,$F311=8,$F311=11,$F311=12 ), -1, 1 ) * $H$7 * IF( OR( $F311=3, $F311=4, $F311=9, $F311=10 ), C311, IF( OR( $F311=5, $F311=6, $F311=11, $F311=12 ), E311, D311 ) ) * $I$3</f>
        <v>1.7976241027472639E-2</v>
      </c>
      <c r="L311" s="12">
        <f t="shared" si="52"/>
        <v>1</v>
      </c>
      <c r="N311" s="48">
        <f t="shared" si="44"/>
        <v>0</v>
      </c>
      <c r="O311" s="49">
        <f t="shared" si="45"/>
        <v>2</v>
      </c>
      <c r="P311" s="48">
        <f t="shared" si="46"/>
        <v>1</v>
      </c>
      <c r="Q311" s="49">
        <f t="shared" si="47"/>
        <v>0</v>
      </c>
      <c r="R311" s="48">
        <f t="shared" si="48"/>
        <v>1</v>
      </c>
      <c r="S311" s="49">
        <f t="shared" si="49"/>
        <v>0</v>
      </c>
      <c r="T311" s="54" t="str">
        <f t="shared" si="50"/>
        <v>R</v>
      </c>
      <c r="U311" s="55" t="str">
        <f t="shared" si="51"/>
        <v>L</v>
      </c>
    </row>
    <row r="312" spans="2:21" x14ac:dyDescent="0.25">
      <c r="B312" s="7">
        <v>300</v>
      </c>
      <c r="C312" s="4">
        <f>$D$6*($D$7*SIN($B312*2*PI()/$D$2)+$D$5)</f>
        <v>-319.0191644240939</v>
      </c>
      <c r="D312" s="59">
        <f>$D$6*($D$7*SIN( ($B312*2*PI()/$D$2) - (2*PI()/3) )+$D$5)</f>
        <v>104.55433180214793</v>
      </c>
      <c r="E312" s="59">
        <f>$D$6*($D$7*SIN( ($B312*2*PI()/$D$2) + (2*PI()/3) )+$D$5)</f>
        <v>214.46483262194599</v>
      </c>
      <c r="F312" s="19">
        <f t="shared" si="43"/>
        <v>10</v>
      </c>
      <c r="H312" s="11">
        <f>IF( OR( $F312=7,$F312=8,$F312=1,$F312=2 ), 0,   IF( OR( $F312=3,$F312=4,$F312=11,$F312=12 ), -1, 1) ) * $H$7 * IF( OR( $F312=5,$F312=6,$F312=11,$F312=12 ), $C312, $E312 ) * $I$3</f>
        <v>0.65812459664075407</v>
      </c>
      <c r="I312" s="11">
        <f>IF( OR( $F312=5,$F312=6,$F312=11,$F312=12 ), 0, IF( OR( $F312=3,$F312=4,$F312=7,$F312=8 ), -1, 1 ) ) * $H$7 * IF( OR( $F312=3,$F312=4,$F312=9,$F312=10 ), D312, C312 ) * $I$3</f>
        <v>0.32084410578226863</v>
      </c>
      <c r="J312" s="11">
        <f>IF( OR( $F312=3,$F312=4,$F312=9,$F312=10 ), 0, IF( OR( $F312=7,$F312=8,$F312=11,$F312=12 ), -1, 1 ) ) * $H$7 * IF( OR( $F312=5,$F312=6,$F312=11,$F312=12 ), D312, E312 ) * $I$3</f>
        <v>0</v>
      </c>
      <c r="K312" s="11">
        <f>$I$3 + IF( OR( $F312=3,$F312=4,$F312=7,$F312=8,$F312=11,$F312=12 ), -1, 1 ) * $H$7 * IF( OR( $F312=3, $F312=4, $F312=9, $F312=10 ), C312, IF( OR( $F312=5, $F312=6, $F312=11, $F312=12 ), E312, D312 ) ) * $I$3</f>
        <v>2.1031297576977304E-2</v>
      </c>
      <c r="L312" s="12">
        <f t="shared" si="52"/>
        <v>1</v>
      </c>
      <c r="N312" s="48">
        <f t="shared" si="44"/>
        <v>0</v>
      </c>
      <c r="O312" s="49">
        <f t="shared" si="45"/>
        <v>2</v>
      </c>
      <c r="P312" s="48">
        <f t="shared" si="46"/>
        <v>1</v>
      </c>
      <c r="Q312" s="49">
        <f t="shared" si="47"/>
        <v>0</v>
      </c>
      <c r="R312" s="48">
        <f t="shared" si="48"/>
        <v>1</v>
      </c>
      <c r="S312" s="49">
        <f t="shared" si="49"/>
        <v>0</v>
      </c>
      <c r="T312" s="54" t="str">
        <f t="shared" si="50"/>
        <v>R</v>
      </c>
      <c r="U312" s="55" t="str">
        <f t="shared" si="51"/>
        <v>L</v>
      </c>
    </row>
    <row r="313" spans="2:21" x14ac:dyDescent="0.25">
      <c r="B313" s="7">
        <v>301</v>
      </c>
      <c r="C313" s="4">
        <f>$D$6*($D$7*SIN($B313*2*PI()/$D$2)+$D$5)</f>
        <v>-317.93819578391367</v>
      </c>
      <c r="D313" s="59">
        <f>$D$6*($D$7*SIN( ($B313*2*PI()/$D$2) - (2*PI()/3) )+$D$5)</f>
        <v>99.500805952030177</v>
      </c>
      <c r="E313" s="59">
        <f>$D$6*($D$7*SIN( ($B313*2*PI()/$D$2) + (2*PI()/3) )+$D$5)</f>
        <v>218.43738983188328</v>
      </c>
      <c r="F313" s="19">
        <f t="shared" si="43"/>
        <v>10</v>
      </c>
      <c r="H313" s="11">
        <f>IF( OR( $F313=7,$F313=8,$F313=1,$F313=2 ), 0,   IF( OR( $F313=3,$F313=4,$F313=11,$F313=12 ), -1, 1) ) * $H$7 * IF( OR( $F313=5,$F313=6,$F313=11,$F313=12 ), $C313, $E313 ) * $I$3</f>
        <v>0.67031511561516788</v>
      </c>
      <c r="I313" s="11">
        <f>IF( OR( $F313=5,$F313=6,$F313=11,$F313=12 ), 0, IF( OR( $F313=3,$F313=4,$F313=7,$F313=8 ), -1, 1 ) ) * $H$7 * IF( OR( $F313=3,$F313=4,$F313=9,$F313=10 ), D313, C313 ) * $I$3</f>
        <v>0.30533643666438998</v>
      </c>
      <c r="J313" s="11">
        <f>IF( OR( $F313=3,$F313=4,$F313=9,$F313=10 ), 0, IF( OR( $F313=7,$F313=8,$F313=11,$F313=12 ), -1, 1 ) ) * $H$7 * IF( OR( $F313=5,$F313=6,$F313=11,$F313=12 ), D313, E313 ) * $I$3</f>
        <v>0</v>
      </c>
      <c r="K313" s="11">
        <f>$I$3 + IF( OR( $F313=3,$F313=4,$F313=7,$F313=8,$F313=11,$F313=12 ), -1, 1 ) * $H$7 * IF( OR( $F313=3, $F313=4, $F313=9, $F313=10 ), C313, IF( OR( $F313=5, $F313=6, $F313=11, $F313=12 ), E313, D313 ) ) * $I$3</f>
        <v>2.4348447720441535E-2</v>
      </c>
      <c r="L313" s="12">
        <f t="shared" si="52"/>
        <v>0.99999999999999944</v>
      </c>
      <c r="N313" s="48">
        <f t="shared" si="44"/>
        <v>0</v>
      </c>
      <c r="O313" s="49">
        <f t="shared" si="45"/>
        <v>2</v>
      </c>
      <c r="P313" s="48">
        <f t="shared" si="46"/>
        <v>1</v>
      </c>
      <c r="Q313" s="49">
        <f t="shared" si="47"/>
        <v>0</v>
      </c>
      <c r="R313" s="48">
        <f t="shared" si="48"/>
        <v>1</v>
      </c>
      <c r="S313" s="49">
        <f t="shared" si="49"/>
        <v>0</v>
      </c>
      <c r="T313" s="54" t="str">
        <f t="shared" si="50"/>
        <v>R</v>
      </c>
      <c r="U313" s="55" t="str">
        <f t="shared" si="51"/>
        <v>L</v>
      </c>
    </row>
    <row r="314" spans="2:21" x14ac:dyDescent="0.25">
      <c r="B314" s="7">
        <v>302</v>
      </c>
      <c r="C314" s="4">
        <f>$D$6*($D$7*SIN($B314*2*PI()/$D$2)+$D$5)</f>
        <v>-316.77210740069785</v>
      </c>
      <c r="D314" s="59">
        <f>$D$6*($D$7*SIN( ($B314*2*PI()/$D$2) - (2*PI()/3) )+$D$5)</f>
        <v>94.420641330142331</v>
      </c>
      <c r="E314" s="59">
        <f>$D$6*($D$7*SIN( ($B314*2*PI()/$D$2) + (2*PI()/3) )+$D$5)</f>
        <v>222.35146607055546</v>
      </c>
      <c r="F314" s="19">
        <f t="shared" si="43"/>
        <v>10</v>
      </c>
      <c r="H314" s="11">
        <f>IF( OR( $F314=7,$F314=8,$F314=1,$F314=2 ), 0,   IF( OR( $F314=3,$F314=4,$F314=11,$F314=12 ), -1, 1) ) * $H$7 * IF( OR( $F314=5,$F314=6,$F314=11,$F314=12 ), $C314, $E314 ) * $I$3</f>
        <v>0.68232617502432569</v>
      </c>
      <c r="I314" s="11">
        <f>IF( OR( $F314=5,$F314=6,$F314=11,$F314=12 ), 0, IF( OR( $F314=3,$F314=4,$F314=7,$F314=8 ), -1, 1 ) ) * $H$7 * IF( OR( $F314=3,$F314=4,$F314=9,$F314=10 ), D314, C314 ) * $I$3</f>
        <v>0.28974702159911347</v>
      </c>
      <c r="J314" s="11">
        <f>IF( OR( $F314=3,$F314=4,$F314=9,$F314=10 ), 0, IF( OR( $F314=7,$F314=8,$F314=11,$F314=12 ), -1, 1 ) ) * $H$7 * IF( OR( $F314=5,$F314=6,$F314=11,$F314=12 ), D314, E314 ) * $I$3</f>
        <v>0</v>
      </c>
      <c r="K314" s="11">
        <f>$I$3 + IF( OR( $F314=3,$F314=4,$F314=7,$F314=8,$F314=11,$F314=12 ), -1, 1 ) * $H$7 * IF( OR( $F314=3, $F314=4, $F314=9, $F314=10 ), C314, IF( OR( $F314=5, $F314=6, $F314=11, $F314=12 ), E314, D314 ) ) * $I$3</f>
        <v>2.7926803376560727E-2</v>
      </c>
      <c r="L314" s="12">
        <f t="shared" si="52"/>
        <v>0.99999999999999989</v>
      </c>
      <c r="N314" s="48">
        <f t="shared" si="44"/>
        <v>0</v>
      </c>
      <c r="O314" s="49">
        <f t="shared" si="45"/>
        <v>2</v>
      </c>
      <c r="P314" s="48">
        <f t="shared" si="46"/>
        <v>1</v>
      </c>
      <c r="Q314" s="49">
        <f t="shared" si="47"/>
        <v>0</v>
      </c>
      <c r="R314" s="48">
        <f t="shared" si="48"/>
        <v>1</v>
      </c>
      <c r="S314" s="49">
        <f t="shared" si="49"/>
        <v>0</v>
      </c>
      <c r="T314" s="54" t="str">
        <f t="shared" si="50"/>
        <v>R</v>
      </c>
      <c r="U314" s="55" t="str">
        <f t="shared" si="51"/>
        <v>L</v>
      </c>
    </row>
    <row r="315" spans="2:21" x14ac:dyDescent="0.25">
      <c r="B315" s="7">
        <v>303</v>
      </c>
      <c r="C315" s="4">
        <f>$D$6*($D$7*SIN($B315*2*PI()/$D$2)+$D$5)</f>
        <v>-315.52121146450355</v>
      </c>
      <c r="D315" s="59">
        <f>$D$6*($D$7*SIN( ($B315*2*PI()/$D$2) - (2*PI()/3) )+$D$5)</f>
        <v>89.315198019396291</v>
      </c>
      <c r="E315" s="59">
        <f>$D$6*($D$7*SIN( ($B315*2*PI()/$D$2) + (2*PI()/3) )+$D$5)</f>
        <v>226.20601344510726</v>
      </c>
      <c r="F315" s="19">
        <f t="shared" si="43"/>
        <v>10</v>
      </c>
      <c r="H315" s="11">
        <f>IF( OR( $F315=7,$F315=8,$F315=1,$F315=2 ), 0,   IF( OR( $F315=3,$F315=4,$F315=11,$F315=12 ), -1, 1) ) * $H$7 * IF( OR( $F315=5,$F315=6,$F315=11,$F315=12 ), $C315, $E315 ) * $I$3</f>
        <v>0.69415455921718472</v>
      </c>
      <c r="I315" s="11">
        <f>IF( OR( $F315=5,$F315=6,$F315=11,$F315=12 ), 0, IF( OR( $F315=3,$F315=4,$F315=7,$F315=8 ), -1, 1 ) ) * $H$7 * IF( OR( $F315=3,$F315=4,$F315=9,$F315=10 ), D315, C315 ) * $I$3</f>
        <v>0.27408003424981719</v>
      </c>
      <c r="J315" s="11">
        <f>IF( OR( $F315=3,$F315=4,$F315=9,$F315=10 ), 0, IF( OR( $F315=7,$F315=8,$F315=11,$F315=12 ), -1, 1 ) ) * $H$7 * IF( OR( $F315=5,$F315=6,$F315=11,$F315=12 ), D315, E315 ) * $I$3</f>
        <v>0</v>
      </c>
      <c r="K315" s="11">
        <f>$I$3 + IF( OR( $F315=3,$F315=4,$F315=7,$F315=8,$F315=11,$F315=12 ), -1, 1 ) * $H$7 * IF( OR( $F315=3, $F315=4, $F315=9, $F315=10 ), C315, IF( OR( $F315=5, $F315=6, $F315=11, $F315=12 ), E315, D315 ) ) * $I$3</f>
        <v>3.1765406532998086E-2</v>
      </c>
      <c r="L315" s="12">
        <f t="shared" si="52"/>
        <v>1</v>
      </c>
      <c r="N315" s="48">
        <f t="shared" si="44"/>
        <v>0</v>
      </c>
      <c r="O315" s="49">
        <f t="shared" si="45"/>
        <v>2</v>
      </c>
      <c r="P315" s="48">
        <f t="shared" si="46"/>
        <v>1</v>
      </c>
      <c r="Q315" s="49">
        <f t="shared" si="47"/>
        <v>0</v>
      </c>
      <c r="R315" s="48">
        <f t="shared" si="48"/>
        <v>1</v>
      </c>
      <c r="S315" s="49">
        <f t="shared" si="49"/>
        <v>0</v>
      </c>
      <c r="T315" s="54" t="str">
        <f t="shared" si="50"/>
        <v>R</v>
      </c>
      <c r="U315" s="55" t="str">
        <f t="shared" si="51"/>
        <v>L</v>
      </c>
    </row>
    <row r="316" spans="2:21" x14ac:dyDescent="0.25">
      <c r="B316" s="7">
        <v>304</v>
      </c>
      <c r="C316" s="4">
        <f>$D$6*($D$7*SIN($B316*2*PI()/$D$2)+$D$5)</f>
        <v>-314.18584287042097</v>
      </c>
      <c r="D316" s="59">
        <f>$D$6*($D$7*SIN( ($B316*2*PI()/$D$2) - (2*PI()/3) )+$D$5)</f>
        <v>84.18584287042097</v>
      </c>
      <c r="E316" s="59">
        <f>$D$6*($D$7*SIN( ($B316*2*PI()/$D$2) + (2*PI()/3) )+$D$5)</f>
        <v>229.99999999999974</v>
      </c>
      <c r="F316" s="19">
        <f t="shared" si="43"/>
        <v>10</v>
      </c>
      <c r="H316" s="11">
        <f>IF( OR( $F316=7,$F316=8,$F316=1,$F316=2 ), 0,   IF( OR( $F316=3,$F316=4,$F316=11,$F316=12 ), -1, 1) ) * $H$7 * IF( OR( $F316=5,$F316=6,$F316=11,$F316=12 ), $C316, $E316 ) * $I$3</f>
        <v>0.70579710144927443</v>
      </c>
      <c r="I316" s="11">
        <f>IF( OR( $F316=5,$F316=6,$F316=11,$F316=12 ), 0, IF( OR( $F316=3,$F316=4,$F316=7,$F316=8 ), -1, 1 ) ) * $H$7 * IF( OR( $F316=3,$F316=4,$F316=9,$F316=10 ), D316, C316 ) * $I$3</f>
        <v>0.2583396690478576</v>
      </c>
      <c r="J316" s="11">
        <f>IF( OR( $F316=3,$F316=4,$F316=9,$F316=10 ), 0, IF( OR( $F316=7,$F316=8,$F316=11,$F316=12 ), -1, 1 ) ) * $H$7 * IF( OR( $F316=5,$F316=6,$F316=11,$F316=12 ), D316, E316 ) * $I$3</f>
        <v>0</v>
      </c>
      <c r="K316" s="11">
        <f>$I$3 + IF( OR( $F316=3,$F316=4,$F316=7,$F316=8,$F316=11,$F316=12 ), -1, 1 ) * $H$7 * IF( OR( $F316=3, $F316=4, $F316=9, $F316=10 ), C316, IF( OR( $F316=5, $F316=6, $F316=11, $F316=12 ), E316, D316 ) ) * $I$3</f>
        <v>3.5863229502867133E-2</v>
      </c>
      <c r="L316" s="12">
        <f t="shared" si="52"/>
        <v>0.99999999999999911</v>
      </c>
      <c r="N316" s="48">
        <f t="shared" si="44"/>
        <v>0</v>
      </c>
      <c r="O316" s="49">
        <f t="shared" si="45"/>
        <v>2</v>
      </c>
      <c r="P316" s="48">
        <f t="shared" si="46"/>
        <v>1</v>
      </c>
      <c r="Q316" s="49">
        <f t="shared" si="47"/>
        <v>0</v>
      </c>
      <c r="R316" s="48">
        <f t="shared" si="48"/>
        <v>1</v>
      </c>
      <c r="S316" s="49">
        <f t="shared" si="49"/>
        <v>0</v>
      </c>
      <c r="T316" s="54" t="str">
        <f t="shared" si="50"/>
        <v>R</v>
      </c>
      <c r="U316" s="55" t="str">
        <f t="shared" si="51"/>
        <v>L</v>
      </c>
    </row>
    <row r="317" spans="2:21" x14ac:dyDescent="0.25">
      <c r="B317" s="7">
        <v>305</v>
      </c>
      <c r="C317" s="4">
        <f>$D$6*($D$7*SIN($B317*2*PI()/$D$2)+$D$5)</f>
        <v>-312.76635912891277</v>
      </c>
      <c r="D317" s="59">
        <f>$D$6*($D$7*SIN( ($B317*2*PI()/$D$2) - (2*PI()/3) )+$D$5)</f>
        <v>79.033949135621498</v>
      </c>
      <c r="E317" s="59">
        <f>$D$6*($D$7*SIN( ($B317*2*PI()/$D$2) + (2*PI()/3) )+$D$5)</f>
        <v>233.73240999329104</v>
      </c>
      <c r="F317" s="19">
        <f t="shared" si="43"/>
        <v>10</v>
      </c>
      <c r="H317" s="11">
        <f>IF( OR( $F317=7,$F317=8,$F317=1,$F317=2 ), 0,   IF( OR( $F317=3,$F317=4,$F317=11,$F317=12 ), -1, 1) ) * $H$7 * IF( OR( $F317=5,$F317=6,$F317=11,$F317=12 ), $C317, $E317 ) * $I$3</f>
        <v>0.7172506847305149</v>
      </c>
      <c r="I317" s="11">
        <f>IF( OR( $F317=5,$F317=6,$F317=11,$F317=12 ), 0, IF( OR( $F317=3,$F317=4,$F317=7,$F317=8 ), -1, 1 ) ) * $H$7 * IF( OR( $F317=3,$F317=4,$F317=9,$F317=10 ), D317, C317 ) * $I$3</f>
        <v>0.24253014006961349</v>
      </c>
      <c r="J317" s="11">
        <f>IF( OR( $F317=3,$F317=4,$F317=9,$F317=10 ), 0, IF( OR( $F317=7,$F317=8,$F317=11,$F317=12 ), -1, 1 ) ) * $H$7 * IF( OR( $F317=5,$F317=6,$F317=11,$F317=12 ), D317, E317 ) * $I$3</f>
        <v>0</v>
      </c>
      <c r="K317" s="11">
        <f>$I$3 + IF( OR( $F317=3,$F317=4,$F317=7,$F317=8,$F317=11,$F317=12 ), -1, 1 ) * $H$7 * IF( OR( $F317=3, $F317=4, $F317=9, $F317=10 ), C317, IF( OR( $F317=5, $F317=6, $F317=11, $F317=12 ), E317, D317 ) ) * $I$3</f>
        <v>4.0219175199870949E-2</v>
      </c>
      <c r="L317" s="12">
        <f t="shared" si="52"/>
        <v>0.99999999999999933</v>
      </c>
      <c r="N317" s="48">
        <f t="shared" si="44"/>
        <v>0</v>
      </c>
      <c r="O317" s="49">
        <f t="shared" si="45"/>
        <v>2</v>
      </c>
      <c r="P317" s="48">
        <f t="shared" si="46"/>
        <v>1</v>
      </c>
      <c r="Q317" s="49">
        <f t="shared" si="47"/>
        <v>0</v>
      </c>
      <c r="R317" s="48">
        <f t="shared" si="48"/>
        <v>1</v>
      </c>
      <c r="S317" s="49">
        <f t="shared" si="49"/>
        <v>0</v>
      </c>
      <c r="T317" s="54" t="str">
        <f t="shared" si="50"/>
        <v>R</v>
      </c>
      <c r="U317" s="55" t="str">
        <f t="shared" si="51"/>
        <v>L</v>
      </c>
    </row>
    <row r="318" spans="2:21" x14ac:dyDescent="0.25">
      <c r="B318" s="7">
        <v>306</v>
      </c>
      <c r="C318" s="4">
        <f>$D$6*($D$7*SIN($B318*2*PI()/$D$2)+$D$5)</f>
        <v>-311.26314027010113</v>
      </c>
      <c r="D318" s="59">
        <f>$D$6*($D$7*SIN( ($B318*2*PI()/$D$2) - (2*PI()/3) )+$D$5)</f>
        <v>73.860896101528539</v>
      </c>
      <c r="E318" s="59">
        <f>$D$6*($D$7*SIN( ($B318*2*PI()/$D$2) + (2*PI()/3) )+$D$5)</f>
        <v>237.40224416857259</v>
      </c>
      <c r="F318" s="19">
        <f t="shared" si="43"/>
        <v>10</v>
      </c>
      <c r="H318" s="11">
        <f>IF( OR( $F318=7,$F318=8,$F318=1,$F318=2 ), 0,   IF( OR( $F318=3,$F318=4,$F318=11,$F318=12 ), -1, 1) ) * $H$7 * IF( OR( $F318=5,$F318=6,$F318=11,$F318=12 ), $C318, $E318 ) * $I$3</f>
        <v>0.72851224265970271</v>
      </c>
      <c r="I318" s="11">
        <f>IF( OR( $F318=5,$F318=6,$F318=11,$F318=12 ), 0, IF( OR( $F318=3,$F318=4,$F318=7,$F318=8 ), -1, 1 ) ) * $H$7 * IF( OR( $F318=3,$F318=4,$F318=9,$F318=10 ), D318, C318 ) * $I$3</f>
        <v>0.22665567990828223</v>
      </c>
      <c r="J318" s="11">
        <f>IF( OR( $F318=3,$F318=4,$F318=9,$F318=10 ), 0, IF( OR( $F318=7,$F318=8,$F318=11,$F318=12 ), -1, 1 ) ) * $H$7 * IF( OR( $F318=5,$F318=6,$F318=11,$F318=12 ), D318, E318 ) * $I$3</f>
        <v>0</v>
      </c>
      <c r="K318" s="11">
        <f>$I$3 + IF( OR( $F318=3,$F318=4,$F318=7,$F318=8,$F318=11,$F318=12 ), -1, 1 ) * $H$7 * IF( OR( $F318=3, $F318=4, $F318=9, $F318=10 ), C318, IF( OR( $F318=5, $F318=6, $F318=11, $F318=12 ), E318, D318 ) ) * $I$3</f>
        <v>4.4832077432015005E-2</v>
      </c>
      <c r="L318" s="12">
        <f t="shared" si="52"/>
        <v>1</v>
      </c>
      <c r="N318" s="48">
        <f t="shared" si="44"/>
        <v>0</v>
      </c>
      <c r="O318" s="49">
        <f t="shared" si="45"/>
        <v>2</v>
      </c>
      <c r="P318" s="48">
        <f t="shared" si="46"/>
        <v>1</v>
      </c>
      <c r="Q318" s="49">
        <f t="shared" si="47"/>
        <v>0</v>
      </c>
      <c r="R318" s="48">
        <f t="shared" si="48"/>
        <v>1</v>
      </c>
      <c r="S318" s="49">
        <f t="shared" si="49"/>
        <v>0</v>
      </c>
      <c r="T318" s="54" t="str">
        <f t="shared" si="50"/>
        <v>R</v>
      </c>
      <c r="U318" s="55" t="str">
        <f t="shared" si="51"/>
        <v>L</v>
      </c>
    </row>
    <row r="319" spans="2:21" x14ac:dyDescent="0.25">
      <c r="B319" s="7">
        <v>307</v>
      </c>
      <c r="C319" s="4">
        <f>$D$6*($D$7*SIN($B319*2*PI()/$D$2)+$D$5)</f>
        <v>-309.67658874202363</v>
      </c>
      <c r="D319" s="59">
        <f>$D$6*($D$7*SIN( ($B319*2*PI()/$D$2) - (2*PI()/3) )+$D$5)</f>
        <v>68.66806871952771</v>
      </c>
      <c r="E319" s="59">
        <f>$D$6*($D$7*SIN( ($B319*2*PI()/$D$2) + (2*PI()/3) )+$D$5)</f>
        <v>241.00852002249593</v>
      </c>
      <c r="F319" s="19">
        <f t="shared" si="43"/>
        <v>10</v>
      </c>
      <c r="H319" s="11">
        <f>IF( OR( $F319=7,$F319=8,$F319=1,$F319=2 ), 0,   IF( OR( $F319=3,$F319=4,$F319=11,$F319=12 ), -1, 1) ) * $H$7 * IF( OR( $F319=5,$F319=6,$F319=11,$F319=12 ), $C319, $E319 ) * $I$3</f>
        <v>0.7395787602454662</v>
      </c>
      <c r="I319" s="11">
        <f>IF( OR( $F319=5,$F319=6,$F319=11,$F319=12 ), 0, IF( OR( $F319=3,$F319=4,$F319=7,$F319=8 ), -1, 1 ) ) * $H$7 * IF( OR( $F319=3,$F319=4,$F319=9,$F319=10 ), D319, C319 ) * $I$3</f>
        <v>0.21072053854070566</v>
      </c>
      <c r="J319" s="11">
        <f>IF( OR( $F319=3,$F319=4,$F319=9,$F319=10 ), 0, IF( OR( $F319=7,$F319=8,$F319=11,$F319=12 ), -1, 1 ) ) * $H$7 * IF( OR( $F319=5,$F319=6,$F319=11,$F319=12 ), D319, E319 ) * $I$3</f>
        <v>0</v>
      </c>
      <c r="K319" s="11">
        <f>$I$3 + IF( OR( $F319=3,$F319=4,$F319=7,$F319=8,$F319=11,$F319=12 ), -1, 1 ) * $H$7 * IF( OR( $F319=3, $F319=4, $F319=9, $F319=10 ), C319, IF( OR( $F319=5, $F319=6, $F319=11, $F319=12 ), E319, D319 ) ) * $I$3</f>
        <v>4.9700701213828191E-2</v>
      </c>
      <c r="L319" s="12">
        <f t="shared" si="52"/>
        <v>1</v>
      </c>
      <c r="N319" s="48">
        <f t="shared" si="44"/>
        <v>0</v>
      </c>
      <c r="O319" s="49">
        <f t="shared" si="45"/>
        <v>2</v>
      </c>
      <c r="P319" s="48">
        <f t="shared" si="46"/>
        <v>1</v>
      </c>
      <c r="Q319" s="49">
        <f t="shared" si="47"/>
        <v>0</v>
      </c>
      <c r="R319" s="48">
        <f t="shared" si="48"/>
        <v>1</v>
      </c>
      <c r="S319" s="49">
        <f t="shared" si="49"/>
        <v>0</v>
      </c>
      <c r="T319" s="54" t="str">
        <f t="shared" si="50"/>
        <v>R</v>
      </c>
      <c r="U319" s="55" t="str">
        <f t="shared" si="51"/>
        <v>L</v>
      </c>
    </row>
    <row r="320" spans="2:21" x14ac:dyDescent="0.25">
      <c r="B320" s="7">
        <v>308</v>
      </c>
      <c r="C320" s="4">
        <f>$D$6*($D$7*SIN($B320*2*PI()/$D$2)+$D$5)</f>
        <v>-308.00712930288864</v>
      </c>
      <c r="D320" s="59">
        <f>$D$6*($D$7*SIN( ($B320*2*PI()/$D$2) - (2*PI()/3) )+$D$5)</f>
        <v>63.45685723507686</v>
      </c>
      <c r="E320" s="59">
        <f>$D$6*($D$7*SIN( ($B320*2*PI()/$D$2) + (2*PI()/3) )+$D$5)</f>
        <v>244.55027206781153</v>
      </c>
      <c r="F320" s="19">
        <f t="shared" si="43"/>
        <v>10</v>
      </c>
      <c r="H320" s="11">
        <f>IF( OR( $F320=7,$F320=8,$F320=1,$F320=2 ), 0,   IF( OR( $F320=3,$F320=4,$F320=11,$F320=12 ), -1, 1) ) * $H$7 * IF( OR( $F320=5,$F320=6,$F320=11,$F320=12 ), $C320, $E320 ) * $I$3</f>
        <v>0.75044727471344796</v>
      </c>
      <c r="I320" s="11">
        <f>IF( OR( $F320=5,$F320=6,$F320=11,$F320=12 ), 0, IF( OR( $F320=3,$F320=4,$F320=7,$F320=8 ), -1, 1 ) ) * $H$7 * IF( OR( $F320=3,$F320=4,$F320=9,$F320=10 ), D320, C320 ) * $I$3</f>
        <v>0.19472898218955528</v>
      </c>
      <c r="J320" s="11">
        <f>IF( OR( $F320=3,$F320=4,$F320=9,$F320=10 ), 0, IF( OR( $F320=7,$F320=8,$F320=11,$F320=12 ), -1, 1 ) ) * $H$7 * IF( OR( $F320=5,$F320=6,$F320=11,$F320=12 ), D320, E320 ) * $I$3</f>
        <v>0</v>
      </c>
      <c r="K320" s="11">
        <f>$I$3 + IF( OR( $F320=3,$F320=4,$F320=7,$F320=8,$F320=11,$F320=12 ), -1, 1 ) * $H$7 * IF( OR( $F320=3, $F320=4, $F320=9, $F320=10 ), C320, IF( OR( $F320=5, $F320=6, $F320=11, $F320=12 ), E320, D320 ) ) * $I$3</f>
        <v>5.4823743096996003E-2</v>
      </c>
      <c r="L320" s="12">
        <f t="shared" si="52"/>
        <v>0.99999999999999922</v>
      </c>
      <c r="N320" s="48">
        <f t="shared" si="44"/>
        <v>0</v>
      </c>
      <c r="O320" s="49">
        <f t="shared" si="45"/>
        <v>2</v>
      </c>
      <c r="P320" s="48">
        <f t="shared" si="46"/>
        <v>1</v>
      </c>
      <c r="Q320" s="49">
        <f t="shared" si="47"/>
        <v>0</v>
      </c>
      <c r="R320" s="48">
        <f t="shared" si="48"/>
        <v>1</v>
      </c>
      <c r="S320" s="49">
        <f t="shared" si="49"/>
        <v>0</v>
      </c>
      <c r="T320" s="54" t="str">
        <f t="shared" si="50"/>
        <v>R</v>
      </c>
      <c r="U320" s="55" t="str">
        <f t="shared" si="51"/>
        <v>L</v>
      </c>
    </row>
    <row r="321" spans="1:21" x14ac:dyDescent="0.25">
      <c r="B321" s="7">
        <v>309</v>
      </c>
      <c r="C321" s="4">
        <f>$D$6*($D$7*SIN($B321*2*PI()/$D$2)+$D$5)</f>
        <v>-306.25520890735692</v>
      </c>
      <c r="D321" s="59">
        <f>$D$6*($D$7*SIN( ($B321*2*PI()/$D$2) - (2*PI()/3) )+$D$5)</f>
        <v>58.228656815501758</v>
      </c>
      <c r="E321" s="59">
        <f>$D$6*($D$7*SIN( ($B321*2*PI()/$D$2) + (2*PI()/3) )+$D$5)</f>
        <v>248.02655209185514</v>
      </c>
      <c r="F321" s="19">
        <f t="shared" si="43"/>
        <v>10</v>
      </c>
      <c r="H321" s="11">
        <f>IF( OR( $F321=7,$F321=8,$F321=1,$F321=2 ), 0,   IF( OR( $F321=3,$F321=4,$F321=11,$F321=12 ), -1, 1) ) * $H$7 * IF( OR( $F321=5,$F321=6,$F321=11,$F321=12 ), $C321, $E321 ) * $I$3</f>
        <v>0.76111487629951746</v>
      </c>
      <c r="I321" s="11">
        <f>IF( OR( $F321=5,$F321=6,$F321=11,$F321=12 ), 0, IF( OR( $F321=3,$F321=4,$F321=7,$F321=8 ), -1, 1 ) ) * $H$7 * IF( OR( $F321=3,$F321=4,$F321=9,$F321=10 ), D321, C321 ) * $I$3</f>
        <v>0.17868529218115534</v>
      </c>
      <c r="J321" s="11">
        <f>IF( OR( $F321=3,$F321=4,$F321=9,$F321=10 ), 0, IF( OR( $F321=7,$F321=8,$F321=11,$F321=12 ), -1, 1 ) ) * $H$7 * IF( OR( $F321=5,$F321=6,$F321=11,$F321=12 ), D321, E321 ) * $I$3</f>
        <v>0</v>
      </c>
      <c r="K321" s="11">
        <f>$I$3 + IF( OR( $F321=3,$F321=4,$F321=7,$F321=8,$F321=11,$F321=12 ), -1, 1 ) * $H$7 * IF( OR( $F321=3, $F321=4, $F321=9, $F321=10 ), C321, IF( OR( $F321=5, $F321=6, $F321=11, $F321=12 ), E321, D321 ) ) * $I$3</f>
        <v>6.0199831519327063E-2</v>
      </c>
      <c r="L321" s="12">
        <f t="shared" si="52"/>
        <v>0.99999999999999989</v>
      </c>
      <c r="N321" s="48">
        <f t="shared" si="44"/>
        <v>0</v>
      </c>
      <c r="O321" s="49">
        <f t="shared" si="45"/>
        <v>2</v>
      </c>
      <c r="P321" s="48">
        <f t="shared" si="46"/>
        <v>1</v>
      </c>
      <c r="Q321" s="49">
        <f t="shared" si="47"/>
        <v>0</v>
      </c>
      <c r="R321" s="48">
        <f t="shared" si="48"/>
        <v>1</v>
      </c>
      <c r="S321" s="49">
        <f t="shared" si="49"/>
        <v>0</v>
      </c>
      <c r="T321" s="54" t="str">
        <f t="shared" si="50"/>
        <v>R</v>
      </c>
      <c r="U321" s="55" t="str">
        <f t="shared" si="51"/>
        <v>L</v>
      </c>
    </row>
    <row r="322" spans="1:21" x14ac:dyDescent="0.25">
      <c r="B322" s="7">
        <v>310</v>
      </c>
      <c r="C322" s="4">
        <f>$D$6*($D$7*SIN($B322*2*PI()/$D$2)+$D$5)</f>
        <v>-304.42129658688123</v>
      </c>
      <c r="D322" s="59">
        <f>$D$6*($D$7*SIN( ($B322*2*PI()/$D$2) - (2*PI()/3) )+$D$5)</f>
        <v>52.984867176476918</v>
      </c>
      <c r="E322" s="59">
        <f>$D$6*($D$7*SIN( ($B322*2*PI()/$D$2) + (2*PI()/3) )+$D$5)</f>
        <v>251.43642941040429</v>
      </c>
      <c r="F322" s="19">
        <f t="shared" si="43"/>
        <v>10</v>
      </c>
      <c r="H322" s="11">
        <f>IF( OR( $F322=7,$F322=8,$F322=1,$F322=2 ), 0,   IF( OR( $F322=3,$F322=4,$F322=11,$F322=12 ), -1, 1) ) * $H$7 * IF( OR( $F322=5,$F322=6,$F322=11,$F322=12 ), $C322, $E322 ) * $I$3</f>
        <v>0.77157870902877668</v>
      </c>
      <c r="I322" s="11">
        <f>IF( OR( $F322=5,$F322=6,$F322=11,$F322=12 ), 0, IF( OR( $F322=3,$F322=4,$F322=7,$F322=8 ), -1, 1 ) ) * $H$7 * IF( OR( $F322=3,$F322=4,$F322=9,$F322=10 ), D322, C322 ) * $I$3</f>
        <v>0.16259376379927065</v>
      </c>
      <c r="J322" s="11">
        <f>IF( OR( $F322=3,$F322=4,$F322=9,$F322=10 ), 0, IF( OR( $F322=7,$F322=8,$F322=11,$F322=12 ), -1, 1 ) ) * $H$7 * IF( OR( $F322=5,$F322=6,$F322=11,$F322=12 ), D322, E322 ) * $I$3</f>
        <v>0</v>
      </c>
      <c r="K322" s="11">
        <f>$I$3 + IF( OR( $F322=3,$F322=4,$F322=7,$F322=8,$F322=11,$F322=12 ), -1, 1 ) * $H$7 * IF( OR( $F322=3, $F322=4, $F322=9, $F322=10 ), C322, IF( OR( $F322=5, $F322=6, $F322=11, $F322=12 ), E322, D322 ) ) * $I$3</f>
        <v>6.5827527171952616E-2</v>
      </c>
      <c r="L322" s="12">
        <f t="shared" si="52"/>
        <v>1</v>
      </c>
      <c r="N322" s="48">
        <f t="shared" si="44"/>
        <v>0</v>
      </c>
      <c r="O322" s="49">
        <f t="shared" si="45"/>
        <v>2</v>
      </c>
      <c r="P322" s="48">
        <f t="shared" si="46"/>
        <v>1</v>
      </c>
      <c r="Q322" s="49">
        <f t="shared" si="47"/>
        <v>0</v>
      </c>
      <c r="R322" s="48">
        <f t="shared" si="48"/>
        <v>1</v>
      </c>
      <c r="S322" s="49">
        <f t="shared" si="49"/>
        <v>0</v>
      </c>
      <c r="T322" s="54" t="str">
        <f t="shared" si="50"/>
        <v>R</v>
      </c>
      <c r="U322" s="55" t="str">
        <f t="shared" si="51"/>
        <v>L</v>
      </c>
    </row>
    <row r="323" spans="1:21" x14ac:dyDescent="0.25">
      <c r="B323" s="7">
        <v>311</v>
      </c>
      <c r="C323" s="4">
        <f>$D$6*($D$7*SIN($B323*2*PI()/$D$2)+$D$5)</f>
        <v>-302.5058833241356</v>
      </c>
      <c r="D323" s="59">
        <f>$D$6*($D$7*SIN( ($B323*2*PI()/$D$2) - (2*PI()/3) )+$D$5)</f>
        <v>47.726892207288678</v>
      </c>
      <c r="E323" s="59">
        <f>$D$6*($D$7*SIN( ($B323*2*PI()/$D$2) + (2*PI()/3) )+$D$5)</f>
        <v>254.77899111684667</v>
      </c>
      <c r="F323" s="19">
        <f t="shared" si="43"/>
        <v>10</v>
      </c>
      <c r="H323" s="11">
        <f>IF( OR( $F323=7,$F323=8,$F323=1,$F323=2 ), 0,   IF( OR( $F323=3,$F323=4,$F323=11,$F323=12 ), -1, 1) ) * $H$7 * IF( OR( $F323=5,$F323=6,$F323=11,$F323=12 ), $C323, $E323 ) * $I$3</f>
        <v>0.78183597148017836</v>
      </c>
      <c r="I323" s="11">
        <f>IF( OR( $F323=5,$F323=6,$F323=11,$F323=12 ), 0, IF( OR( $F323=3,$F323=4,$F323=7,$F323=8 ), -1, 1 ) ) * $H$7 * IF( OR( $F323=3,$F323=4,$F323=9,$F323=10 ), D323, C323 ) * $I$3</f>
        <v>0.14645870513515805</v>
      </c>
      <c r="J323" s="11">
        <f>IF( OR( $F323=3,$F323=4,$F323=9,$F323=10 ), 0, IF( OR( $F323=7,$F323=8,$F323=11,$F323=12 ), -1, 1 ) ) * $H$7 * IF( OR( $F323=5,$F323=6,$F323=11,$F323=12 ), D323, E323 ) * $I$3</f>
        <v>0</v>
      </c>
      <c r="K323" s="11">
        <f>$I$3 + IF( OR( $F323=3,$F323=4,$F323=7,$F323=8,$F323=11,$F323=12 ), -1, 1 ) * $H$7 * IF( OR( $F323=3, $F323=4, $F323=9, $F323=10 ), C323, IF( OR( $F323=5, $F323=6, $F323=11, $F323=12 ), E323, D323 ) ) * $I$3</f>
        <v>7.1705323384662845E-2</v>
      </c>
      <c r="L323" s="12">
        <f t="shared" si="52"/>
        <v>0.99999999999999922</v>
      </c>
      <c r="N323" s="48">
        <f t="shared" si="44"/>
        <v>0</v>
      </c>
      <c r="O323" s="49">
        <f t="shared" si="45"/>
        <v>2</v>
      </c>
      <c r="P323" s="48">
        <f t="shared" si="46"/>
        <v>1</v>
      </c>
      <c r="Q323" s="49">
        <f t="shared" si="47"/>
        <v>0</v>
      </c>
      <c r="R323" s="48">
        <f t="shared" si="48"/>
        <v>1</v>
      </c>
      <c r="S323" s="49">
        <f t="shared" si="49"/>
        <v>0</v>
      </c>
      <c r="T323" s="54" t="str">
        <f t="shared" si="50"/>
        <v>R</v>
      </c>
      <c r="U323" s="55" t="str">
        <f t="shared" si="51"/>
        <v>L</v>
      </c>
    </row>
    <row r="324" spans="1:21" x14ac:dyDescent="0.25">
      <c r="B324" s="7">
        <v>312</v>
      </c>
      <c r="C324" s="4">
        <f>$D$6*($D$7*SIN($B324*2*PI()/$D$2)+$D$5)</f>
        <v>-300.5094819215667</v>
      </c>
      <c r="D324" s="59">
        <f>$D$6*($D$7*SIN( ($B324*2*PI()/$D$2) - (2*PI()/3) )+$D$5)</f>
        <v>42.456139594978474</v>
      </c>
      <c r="E324" s="59">
        <f>$D$6*($D$7*SIN( ($B324*2*PI()/$D$2) + (2*PI()/3) )+$D$5)</f>
        <v>258.05334232658822</v>
      </c>
      <c r="F324" s="19">
        <f t="shared" si="43"/>
        <v>10</v>
      </c>
      <c r="H324" s="11">
        <f>IF( OR( $F324=7,$F324=8,$F324=1,$F324=2 ), 0,   IF( OR( $F324=3,$F324=4,$F324=11,$F324=12 ), -1, 1) ) * $H$7 * IF( OR( $F324=5,$F324=6,$F324=11,$F324=12 ), $C324, $E324 ) * $I$3</f>
        <v>0.79188391753653709</v>
      </c>
      <c r="I324" s="11">
        <f>IF( OR( $F324=5,$F324=6,$F324=11,$F324=12 ), 0, IF( OR( $F324=3,$F324=4,$F324=7,$F324=8 ), -1, 1 ) ) * $H$7 * IF( OR( $F324=3,$F324=4,$F324=9,$F324=10 ), D324, C324 ) * $I$3</f>
        <v>0.13028443593418093</v>
      </c>
      <c r="J324" s="11">
        <f>IF( OR( $F324=3,$F324=4,$F324=9,$F324=10 ), 0, IF( OR( $F324=7,$F324=8,$F324=11,$F324=12 ), -1, 1 ) ) * $H$7 * IF( OR( $F324=5,$F324=6,$F324=11,$F324=12 ), D324, E324 ) * $I$3</f>
        <v>0</v>
      </c>
      <c r="K324" s="11">
        <f>$I$3 + IF( OR( $F324=3,$F324=4,$F324=7,$F324=8,$F324=11,$F324=12 ), -1, 1 ) * $H$7 * IF( OR( $F324=3, $F324=4, $F324=9, $F324=10 ), C324, IF( OR( $F324=5, $F324=6, $F324=11, $F324=12 ), E324, D324 ) ) * $I$3</f>
        <v>7.7831646529281984E-2</v>
      </c>
      <c r="L324" s="12">
        <f t="shared" si="52"/>
        <v>1</v>
      </c>
      <c r="N324" s="48">
        <f t="shared" si="44"/>
        <v>0</v>
      </c>
      <c r="O324" s="49">
        <f t="shared" si="45"/>
        <v>2</v>
      </c>
      <c r="P324" s="48">
        <f t="shared" si="46"/>
        <v>1</v>
      </c>
      <c r="Q324" s="49">
        <f t="shared" si="47"/>
        <v>0</v>
      </c>
      <c r="R324" s="48">
        <f t="shared" si="48"/>
        <v>1</v>
      </c>
      <c r="S324" s="49">
        <f t="shared" si="49"/>
        <v>0</v>
      </c>
      <c r="T324" s="54" t="str">
        <f t="shared" si="50"/>
        <v>R</v>
      </c>
      <c r="U324" s="55" t="str">
        <f t="shared" si="51"/>
        <v>L</v>
      </c>
    </row>
    <row r="325" spans="1:21" x14ac:dyDescent="0.25">
      <c r="B325" s="7">
        <v>313</v>
      </c>
      <c r="C325" s="4">
        <f>$D$6*($D$7*SIN($B325*2*PI()/$D$2)+$D$5)</f>
        <v>-298.43262686410463</v>
      </c>
      <c r="D325" s="59">
        <f>$D$6*($D$7*SIN( ($B325*2*PI()/$D$2) - (2*PI()/3) )+$D$5)</f>
        <v>37.17402044747174</v>
      </c>
      <c r="E325" s="59">
        <f>$D$6*($D$7*SIN( ($B325*2*PI()/$D$2) + (2*PI()/3) )+$D$5)</f>
        <v>261.25860641663286</v>
      </c>
      <c r="F325" s="19">
        <f t="shared" si="43"/>
        <v>10</v>
      </c>
      <c r="H325" s="11">
        <f>IF( OR( $F325=7,$F325=8,$F325=1,$F325=2 ), 0,   IF( OR( $F325=3,$F325=4,$F325=11,$F325=12 ), -1, 1) ) * $H$7 * IF( OR( $F325=5,$F325=6,$F325=11,$F325=12 ), $C325, $E325 ) * $I$3</f>
        <v>0.80171985711972382</v>
      </c>
      <c r="I325" s="11">
        <f>IF( OR( $F325=5,$F325=6,$F325=11,$F325=12 ), 0, IF( OR( $F325=3,$F325=4,$F325=7,$F325=8 ), -1, 1 ) ) * $H$7 * IF( OR( $F325=3,$F325=4,$F325=9,$F325=10 ), D325, C325 ) * $I$3</f>
        <v>0.11407528643931149</v>
      </c>
      <c r="J325" s="11">
        <f>IF( OR( $F325=3,$F325=4,$F325=9,$F325=10 ), 0, IF( OR( $F325=7,$F325=8,$F325=11,$F325=12 ), -1, 1 ) ) * $H$7 * IF( OR( $F325=5,$F325=6,$F325=11,$F325=12 ), D325, E325 ) * $I$3</f>
        <v>0</v>
      </c>
      <c r="K325" s="11">
        <f>$I$3 + IF( OR( $F325=3,$F325=4,$F325=7,$F325=8,$F325=11,$F325=12 ), -1, 1 ) * $H$7 * IF( OR( $F325=3, $F325=4, $F325=9, $F325=10 ), C325, IF( OR( $F325=5, $F325=6, $F325=11, $F325=12 ), E325, D325 ) ) * $I$3</f>
        <v>8.4204856440964537E-2</v>
      </c>
      <c r="L325" s="12">
        <f t="shared" si="52"/>
        <v>0.99999999999999989</v>
      </c>
      <c r="N325" s="48">
        <f t="shared" si="44"/>
        <v>0</v>
      </c>
      <c r="O325" s="49">
        <f t="shared" si="45"/>
        <v>2</v>
      </c>
      <c r="P325" s="48">
        <f t="shared" si="46"/>
        <v>1</v>
      </c>
      <c r="Q325" s="49">
        <f t="shared" si="47"/>
        <v>0</v>
      </c>
      <c r="R325" s="48">
        <f t="shared" si="48"/>
        <v>1</v>
      </c>
      <c r="S325" s="49">
        <f t="shared" si="49"/>
        <v>0</v>
      </c>
      <c r="T325" s="54" t="str">
        <f t="shared" si="50"/>
        <v>R</v>
      </c>
      <c r="U325" s="55" t="str">
        <f t="shared" si="51"/>
        <v>L</v>
      </c>
    </row>
    <row r="326" spans="1:21" x14ac:dyDescent="0.25">
      <c r="B326" s="7">
        <v>314</v>
      </c>
      <c r="C326" s="4">
        <f>$D$6*($D$7*SIN($B326*2*PI()/$D$2)+$D$5)</f>
        <v>-296.27587417606867</v>
      </c>
      <c r="D326" s="59">
        <f>$D$6*($D$7*SIN( ($B326*2*PI()/$D$2) - (2*PI()/3) )+$D$5)</f>
        <v>31.88194891579111</v>
      </c>
      <c r="E326" s="59">
        <f>$D$6*($D$7*SIN( ($B326*2*PI()/$D$2) + (2*PI()/3) )+$D$5)</f>
        <v>264.3939252602774</v>
      </c>
      <c r="F326" s="19">
        <f t="shared" si="43"/>
        <v>10</v>
      </c>
      <c r="H326" s="11">
        <f>IF( OR( $F326=7,$F326=8,$F326=1,$F326=2 ), 0,   IF( OR( $F326=3,$F326=4,$F326=11,$F326=12 ), -1, 1) ) * $H$7 * IF( OR( $F326=5,$F326=6,$F326=11,$F326=12 ), $C326, $E326 ) * $I$3</f>
        <v>0.81134115691086994</v>
      </c>
      <c r="I326" s="11">
        <f>IF( OR( $F326=5,$F326=6,$F326=11,$F326=12 ), 0, IF( OR( $F326=3,$F326=4,$F326=7,$F326=8 ), -1, 1 ) ) * $H$7 * IF( OR( $F326=3,$F326=4,$F326=9,$F326=10 ), D326, C326 ) * $I$3</f>
        <v>9.7835596231822725E-2</v>
      </c>
      <c r="J326" s="11">
        <f>IF( OR( $F326=3,$F326=4,$F326=9,$F326=10 ), 0, IF( OR( $F326=7,$F326=8,$F326=11,$F326=12 ), -1, 1 ) ) * $H$7 * IF( OR( $F326=5,$F326=6,$F326=11,$F326=12 ), D326, E326 ) * $I$3</f>
        <v>0</v>
      </c>
      <c r="K326" s="11">
        <f>$I$3 + IF( OR( $F326=3,$F326=4,$F326=7,$F326=8,$F326=11,$F326=12 ), -1, 1 ) * $H$7 * IF( OR( $F326=3, $F326=4, $F326=9, $F326=10 ), C326, IF( OR( $F326=5, $F326=6, $F326=11, $F326=12 ), E326, D326 ) ) * $I$3</f>
        <v>9.0823246857306805E-2</v>
      </c>
      <c r="L326" s="12">
        <f t="shared" si="52"/>
        <v>0.99999999999999944</v>
      </c>
      <c r="N326" s="48">
        <f t="shared" si="44"/>
        <v>0</v>
      </c>
      <c r="O326" s="49">
        <f t="shared" si="45"/>
        <v>2</v>
      </c>
      <c r="P326" s="48">
        <f t="shared" si="46"/>
        <v>1</v>
      </c>
      <c r="Q326" s="49">
        <f t="shared" si="47"/>
        <v>0</v>
      </c>
      <c r="R326" s="48">
        <f t="shared" si="48"/>
        <v>1</v>
      </c>
      <c r="S326" s="49">
        <f t="shared" si="49"/>
        <v>0</v>
      </c>
      <c r="T326" s="54" t="str">
        <f t="shared" si="50"/>
        <v>R</v>
      </c>
      <c r="U326" s="55" t="str">
        <f t="shared" si="51"/>
        <v>L</v>
      </c>
    </row>
    <row r="327" spans="1:21" x14ac:dyDescent="0.25">
      <c r="B327" s="7">
        <v>315</v>
      </c>
      <c r="C327" s="4">
        <f>$D$6*($D$7*SIN($B327*2*PI()/$D$2)+$D$5)</f>
        <v>-294.0398012723054</v>
      </c>
      <c r="D327" s="59">
        <f>$D$6*($D$7*SIN( ($B327*2*PI()/$D$2) - (2*PI()/3) )+$D$5)</f>
        <v>26.581341815451967</v>
      </c>
      <c r="E327" s="59">
        <f>$D$6*($D$7*SIN( ($B327*2*PI()/$D$2) + (2*PI()/3) )+$D$5)</f>
        <v>267.45845945685323</v>
      </c>
      <c r="F327" s="19">
        <f t="shared" si="43"/>
        <v>10</v>
      </c>
      <c r="H327" s="11">
        <f>IF( OR( $F327=7,$F327=8,$F327=1,$F327=2 ), 0,   IF( OR( $F327=3,$F327=4,$F327=11,$F327=12 ), -1, 1) ) * $H$7 * IF( OR( $F327=5,$F327=6,$F327=11,$F327=12 ), $C327, $E327 ) * $I$3</f>
        <v>0.82074524105537172</v>
      </c>
      <c r="I327" s="11">
        <f>IF( OR( $F327=5,$F327=6,$F327=11,$F327=12 ), 0, IF( OR( $F327=3,$F327=4,$F327=7,$F327=8 ), -1, 1 ) ) * $H$7 * IF( OR( $F327=3,$F327=4,$F327=9,$F327=10 ), D327, C327 ) * $I$3</f>
        <v>8.1569713069471361E-2</v>
      </c>
      <c r="J327" s="11">
        <f>IF( OR( $F327=3,$F327=4,$F327=9,$F327=10 ), 0, IF( OR( $F327=7,$F327=8,$F327=11,$F327=12 ), -1, 1 ) ) * $H$7 * IF( OR( $F327=5,$F327=6,$F327=11,$F327=12 ), D327, E327 ) * $I$3</f>
        <v>0</v>
      </c>
      <c r="K327" s="11">
        <f>$I$3 + IF( OR( $F327=3,$F327=4,$F327=7,$F327=8,$F327=11,$F327=12 ), -1, 1 ) * $H$7 * IF( OR( $F327=3, $F327=4, $F327=9, $F327=10 ), C327, IF( OR( $F327=5, $F327=6, $F327=11, $F327=12 ), E327, D327 ) ) * $I$3</f>
        <v>9.7685045875156251E-2</v>
      </c>
      <c r="L327" s="12">
        <f t="shared" si="52"/>
        <v>0.99999999999999933</v>
      </c>
      <c r="N327" s="48">
        <f t="shared" si="44"/>
        <v>0</v>
      </c>
      <c r="O327" s="49">
        <f t="shared" si="45"/>
        <v>2</v>
      </c>
      <c r="P327" s="48">
        <f t="shared" si="46"/>
        <v>1</v>
      </c>
      <c r="Q327" s="49">
        <f t="shared" si="47"/>
        <v>0</v>
      </c>
      <c r="R327" s="48">
        <f t="shared" si="48"/>
        <v>1</v>
      </c>
      <c r="S327" s="49">
        <f t="shared" si="49"/>
        <v>0</v>
      </c>
      <c r="T327" s="54" t="str">
        <f t="shared" si="50"/>
        <v>R</v>
      </c>
      <c r="U327" s="55" t="str">
        <f t="shared" si="51"/>
        <v>L</v>
      </c>
    </row>
    <row r="328" spans="1:21" x14ac:dyDescent="0.25">
      <c r="B328" s="7">
        <v>316</v>
      </c>
      <c r="C328" s="4">
        <f>$D$6*($D$7*SIN($B328*2*PI()/$D$2)+$D$5)</f>
        <v>-291.72500680360156</v>
      </c>
      <c r="D328" s="59">
        <f>$D$6*($D$7*SIN( ($B328*2*PI()/$D$2) - (2*PI()/3) )+$D$5)</f>
        <v>21.273618247148978</v>
      </c>
      <c r="E328" s="59">
        <f>$D$6*($D$7*SIN( ($B328*2*PI()/$D$2) + (2*PI()/3) )+$D$5)</f>
        <v>270.45138855645251</v>
      </c>
      <c r="F328" s="19">
        <f t="shared" si="43"/>
        <v>10</v>
      </c>
      <c r="H328" s="11">
        <f>IF( OR( $F328=7,$F328=8,$F328=1,$F328=2 ), 0,   IF( OR( $F328=3,$F328=4,$F328=11,$F328=12 ), -1, 1) ) * $H$7 * IF( OR( $F328=5,$F328=6,$F328=11,$F328=12 ), $C328, $E328 ) * $I$3</f>
        <v>0.82992959185250381</v>
      </c>
      <c r="I328" s="11">
        <f>IF( OR( $F328=5,$F328=6,$F328=11,$F328=12 ), 0, IF( OR( $F328=3,$F328=4,$F328=7,$F328=8 ), -1, 1 ) ) * $H$7 * IF( OR( $F328=3,$F328=4,$F328=9,$F328=10 ), D328, C328 ) * $I$3</f>
        <v>6.5281991722505039E-2</v>
      </c>
      <c r="J328" s="11">
        <f>IF( OR( $F328=3,$F328=4,$F328=9,$F328=10 ), 0, IF( OR( $F328=7,$F328=8,$F328=11,$F328=12 ), -1, 1 ) ) * $H$7 * IF( OR( $F328=5,$F328=6,$F328=11,$F328=12 ), D328, E328 ) * $I$3</f>
        <v>0</v>
      </c>
      <c r="K328" s="11">
        <f>$I$3 + IF( OR( $F328=3,$F328=4,$F328=7,$F328=8,$F328=11,$F328=12 ), -1, 1 ) * $H$7 * IF( OR( $F328=3, $F328=4, $F328=9, $F328=10 ), C328, IF( OR( $F328=5, $F328=6, $F328=11, $F328=12 ), E328, D328 ) ) * $I$3</f>
        <v>0.10478841642499104</v>
      </c>
      <c r="L328" s="12">
        <f t="shared" si="52"/>
        <v>0.99999999999999989</v>
      </c>
      <c r="N328" s="48">
        <f t="shared" si="44"/>
        <v>0</v>
      </c>
      <c r="O328" s="49">
        <f t="shared" si="45"/>
        <v>2</v>
      </c>
      <c r="P328" s="48">
        <f t="shared" si="46"/>
        <v>1</v>
      </c>
      <c r="Q328" s="49">
        <f t="shared" si="47"/>
        <v>0</v>
      </c>
      <c r="R328" s="48">
        <f t="shared" si="48"/>
        <v>1</v>
      </c>
      <c r="S328" s="49">
        <f t="shared" si="49"/>
        <v>0</v>
      </c>
      <c r="T328" s="54" t="str">
        <f t="shared" si="50"/>
        <v>R</v>
      </c>
      <c r="U328" s="55" t="str">
        <f t="shared" si="51"/>
        <v>L</v>
      </c>
    </row>
    <row r="329" spans="1:21" x14ac:dyDescent="0.25">
      <c r="B329" s="7">
        <v>317</v>
      </c>
      <c r="C329" s="4">
        <f>$D$6*($D$7*SIN($B329*2*PI()/$D$2)+$D$5)</f>
        <v>-289.33211049640988</v>
      </c>
      <c r="D329" s="59">
        <f>$D$6*($D$7*SIN( ($B329*2*PI()/$D$2) - (2*PI()/3) )+$D$5)</f>
        <v>15.960199216826199</v>
      </c>
      <c r="E329" s="59">
        <f>$D$6*($D$7*SIN( ($B329*2*PI()/$D$2) + (2*PI()/3) )+$D$5)</f>
        <v>273.37191127958363</v>
      </c>
      <c r="F329" s="19">
        <f t="shared" si="43"/>
        <v>10</v>
      </c>
      <c r="H329" s="11">
        <f>IF( OR( $F329=7,$F329=8,$F329=1,$F329=2 ), 0,   IF( OR( $F329=3,$F329=4,$F329=11,$F329=12 ), -1, 1) ) * $H$7 * IF( OR( $F329=5,$F329=6,$F329=11,$F329=12 ), $C329, $E329 ) * $I$3</f>
        <v>0.83889175042947195</v>
      </c>
      <c r="I329" s="11">
        <f>IF( OR( $F329=5,$F329=6,$F329=11,$F329=12 ), 0, IF( OR( $F329=3,$F329=4,$F329=7,$F329=8 ), -1, 1 ) ) * $H$7 * IF( OR( $F329=3,$F329=4,$F329=9,$F329=10 ), D329, C329 ) * $I$3</f>
        <v>4.8976792807777926E-2</v>
      </c>
      <c r="J329" s="11">
        <f>IF( OR( $F329=3,$F329=4,$F329=9,$F329=10 ), 0, IF( OR( $F329=7,$F329=8,$F329=11,$F329=12 ), -1, 1 ) ) * $H$7 * IF( OR( $F329=5,$F329=6,$F329=11,$F329=12 ), D329, E329 ) * $I$3</f>
        <v>0</v>
      </c>
      <c r="K329" s="11">
        <f>$I$3 + IF( OR( $F329=3,$F329=4,$F329=7,$F329=8,$F329=11,$F329=12 ), -1, 1 ) * $H$7 * IF( OR( $F329=3, $F329=4, $F329=9, $F329=10 ), C329, IF( OR( $F329=5, $F329=6, $F329=11, $F329=12 ), E329, D329 ) ) * $I$3</f>
        <v>0.11213145676274994</v>
      </c>
      <c r="L329" s="12">
        <f t="shared" si="52"/>
        <v>0.99999999999999978</v>
      </c>
      <c r="N329" s="48">
        <f t="shared" si="44"/>
        <v>0</v>
      </c>
      <c r="O329" s="49">
        <f t="shared" si="45"/>
        <v>2</v>
      </c>
      <c r="P329" s="48">
        <f t="shared" si="46"/>
        <v>1</v>
      </c>
      <c r="Q329" s="49">
        <f t="shared" si="47"/>
        <v>0</v>
      </c>
      <c r="R329" s="48">
        <f t="shared" si="48"/>
        <v>1</v>
      </c>
      <c r="S329" s="49">
        <f t="shared" si="49"/>
        <v>0</v>
      </c>
      <c r="T329" s="54" t="str">
        <f t="shared" si="50"/>
        <v>R</v>
      </c>
      <c r="U329" s="55" t="str">
        <f t="shared" si="51"/>
        <v>L</v>
      </c>
    </row>
    <row r="330" spans="1:21" x14ac:dyDescent="0.25">
      <c r="B330" s="7">
        <v>318</v>
      </c>
      <c r="C330" s="4">
        <f>$D$6*($D$7*SIN($B330*2*PI()/$D$2)+$D$5)</f>
        <v>-286.86175298693439</v>
      </c>
      <c r="D330" s="59">
        <f>$D$6*($D$7*SIN( ($B330*2*PI()/$D$2) - (2*PI()/3) )+$D$5)</f>
        <v>10.642507255241762</v>
      </c>
      <c r="E330" s="59">
        <f>$D$6*($D$7*SIN( ($B330*2*PI()/$D$2) + (2*PI()/3) )+$D$5)</f>
        <v>276.21924573169247</v>
      </c>
      <c r="F330" s="19">
        <f t="shared" si="43"/>
        <v>10</v>
      </c>
      <c r="H330" s="11">
        <f>IF( OR( $F330=7,$F330=8,$F330=1,$F330=2 ), 0,   IF( OR( $F330=3,$F330=4,$F330=11,$F330=12 ), -1, 1) ) * $H$7 * IF( OR( $F330=5,$F330=6,$F330=11,$F330=12 ), $C330, $E330 ) * $I$3</f>
        <v>0.84762931739971148</v>
      </c>
      <c r="I330" s="11">
        <f>IF( OR( $F330=5,$F330=6,$F330=11,$F330=12 ), 0, IF( OR( $F330=3,$F330=4,$F330=7,$F330=8 ), -1, 1 ) ) * $H$7 * IF( OR( $F330=3,$F330=4,$F330=9,$F330=10 ), D330, C330 ) * $I$3</f>
        <v>3.2658481621315294E-2</v>
      </c>
      <c r="J330" s="11">
        <f>IF( OR( $F330=3,$F330=4,$F330=9,$F330=10 ), 0, IF( OR( $F330=7,$F330=8,$F330=11,$F330=12 ), -1, 1 ) ) * $H$7 * IF( OR( $F330=5,$F330=6,$F330=11,$F330=12 ), D330, E330 ) * $I$3</f>
        <v>0</v>
      </c>
      <c r="K330" s="11">
        <f>$I$3 + IF( OR( $F330=3,$F330=4,$F330=7,$F330=8,$F330=11,$F330=12 ), -1, 1 ) * $H$7 * IF( OR( $F330=3, $F330=4, $F330=9, $F330=10 ), C330, IF( OR( $F330=5, $F330=6, $F330=11, $F330=12 ), E330, D330 ) ) * $I$3</f>
        <v>0.11971220097897273</v>
      </c>
      <c r="L330" s="12">
        <f t="shared" si="52"/>
        <v>0.99999999999999944</v>
      </c>
      <c r="N330" s="48">
        <f t="shared" si="44"/>
        <v>0</v>
      </c>
      <c r="O330" s="49">
        <f t="shared" si="45"/>
        <v>2</v>
      </c>
      <c r="P330" s="48">
        <f t="shared" si="46"/>
        <v>1</v>
      </c>
      <c r="Q330" s="49">
        <f t="shared" si="47"/>
        <v>0</v>
      </c>
      <c r="R330" s="48">
        <f t="shared" si="48"/>
        <v>1</v>
      </c>
      <c r="S330" s="49">
        <f t="shared" si="49"/>
        <v>0</v>
      </c>
      <c r="T330" s="54" t="str">
        <f t="shared" si="50"/>
        <v>R</v>
      </c>
      <c r="U330" s="55" t="str">
        <f t="shared" si="51"/>
        <v>L</v>
      </c>
    </row>
    <row r="331" spans="1:21" x14ac:dyDescent="0.25">
      <c r="B331" s="7">
        <v>319</v>
      </c>
      <c r="C331" s="4">
        <f>$D$6*($D$7*SIN($B331*2*PI()/$D$2)+$D$5)</f>
        <v>-284.31459564961574</v>
      </c>
      <c r="D331" s="59">
        <f>$D$6*($D$7*SIN( ($B331*2*PI()/$D$2) - (2*PI()/3) )+$D$5)</f>
        <v>5.3219660371199433</v>
      </c>
      <c r="E331" s="59">
        <f>$D$6*($D$7*SIN( ($B331*2*PI()/$D$2) + (2*PI()/3) )+$D$5)</f>
        <v>278.99262961249582</v>
      </c>
      <c r="F331" s="19">
        <f t="shared" si="43"/>
        <v>10</v>
      </c>
      <c r="H331" s="11">
        <f>IF( OR( $F331=7,$F331=8,$F331=1,$F331=2 ), 0,   IF( OR( $F331=3,$F331=4,$F331=11,$F331=12 ), -1, 1) ) * $H$7 * IF( OR( $F331=5,$F331=6,$F331=11,$F331=12 ), $C331, $E331 ) * $I$3</f>
        <v>0.85613995350526428</v>
      </c>
      <c r="I331" s="11">
        <f>IF( OR( $F331=5,$F331=6,$F331=11,$F331=12 ), 0, IF( OR( $F331=3,$F331=4,$F331=7,$F331=8 ), -1, 1 ) ) * $H$7 * IF( OR( $F331=3,$F331=4,$F331=9,$F331=10 ), D331, C331 ) * $I$3</f>
        <v>1.6331426969611922E-2</v>
      </c>
      <c r="J331" s="11">
        <f>IF( OR( $F331=3,$F331=4,$F331=9,$F331=10 ), 0, IF( OR( $F331=7,$F331=8,$F331=11,$F331=12 ), -1, 1 ) ) * $H$7 * IF( OR( $F331=5,$F331=6,$F331=11,$F331=12 ), D331, E331 ) * $I$3</f>
        <v>0</v>
      </c>
      <c r="K331" s="11">
        <f>$I$3 + IF( OR( $F331=3,$F331=4,$F331=7,$F331=8,$F331=11,$F331=12 ), -1, 1 ) * $H$7 * IF( OR( $F331=3, $F331=4, $F331=9, $F331=10 ), C331, IF( OR( $F331=5, $F331=6, $F331=11, $F331=12 ), E331, D331 ) ) * $I$3</f>
        <v>0.12752861952512395</v>
      </c>
      <c r="L331" s="12">
        <f t="shared" si="52"/>
        <v>1</v>
      </c>
      <c r="N331" s="48">
        <f t="shared" si="44"/>
        <v>0</v>
      </c>
      <c r="O331" s="49">
        <f t="shared" si="45"/>
        <v>2</v>
      </c>
      <c r="P331" s="48">
        <f t="shared" si="46"/>
        <v>1</v>
      </c>
      <c r="Q331" s="49">
        <f t="shared" si="47"/>
        <v>0</v>
      </c>
      <c r="R331" s="48">
        <f t="shared" si="48"/>
        <v>1</v>
      </c>
      <c r="S331" s="49">
        <f t="shared" si="49"/>
        <v>0</v>
      </c>
      <c r="T331" s="54" t="str">
        <f t="shared" si="50"/>
        <v>R</v>
      </c>
      <c r="U331" s="55" t="str">
        <f t="shared" si="51"/>
        <v>L</v>
      </c>
    </row>
    <row r="332" spans="1:21" x14ac:dyDescent="0.25">
      <c r="A332" s="13"/>
      <c r="B332" s="14">
        <v>320</v>
      </c>
      <c r="C332" s="15">
        <f>$D$6*($D$7*SIN($B332*2*PI()/$D$2)+$D$5)</f>
        <v>-281.69132042006549</v>
      </c>
      <c r="D332" s="15">
        <f>$D$6*($D$7*SIN( ($B332*2*PI()/$D$2) - (2*PI()/3) )+$D$5)</f>
        <v>-1.0459821029930642E-13</v>
      </c>
      <c r="E332" s="15">
        <f>$D$6*($D$7*SIN( ($B332*2*PI()/$D$2) + (2*PI()/3) )+$D$5)</f>
        <v>281.69132042006555</v>
      </c>
      <c r="F332" s="19">
        <f t="shared" ref="F332:F396" si="53">ROUNDDOWN( $B332/($D$2/12)+1, 0 )</f>
        <v>11</v>
      </c>
      <c r="G332" s="13"/>
      <c r="H332" s="11">
        <f>IF( OR( $F332=7,$F332=8,$F332=1,$F332=2 ), 0,   IF( OR( $F332=3,$F332=4,$F332=11,$F332=12 ), -1, 1) ) * $H$7 * IF( OR( $F332=5,$F332=6,$F332=11,$F332=12 ), $C332, $E332 ) * $I$3</f>
        <v>0.86442138024304893</v>
      </c>
      <c r="I332" s="11">
        <f>IF( OR( $F332=5,$F332=6,$F332=11,$F332=12 ), 0, IF( OR( $F332=3,$F332=4,$F332=7,$F332=8 ), -1, 1 ) ) * $H$7 * IF( OR( $F332=3,$F332=4,$F332=9,$F332=10 ), D332, C332 ) * $I$3</f>
        <v>0</v>
      </c>
      <c r="J332" s="11">
        <f>IF( OR( $F332=3,$F332=4,$F332=9,$F332=10 ), 0, IF( OR( $F332=7,$F332=8,$F332=11,$F332=12 ), -1, 1 ) ) * $H$7 * IF( OR( $F332=5,$F332=6,$F332=11,$F332=12 ), D332, E332 ) * $I$3</f>
        <v>3.2097875498274867E-16</v>
      </c>
      <c r="K332" s="11">
        <f>$I$3 + IF( OR( $F332=3,$F332=4,$F332=7,$F332=8,$F332=11,$F332=12 ), -1, 1 ) * $H$7 * IF( OR( $F332=3, $F332=4, $F332=9, $F332=10 ), C332, IF( OR( $F332=5, $F332=6, $F332=11, $F332=12 ), E332, D332 ) ) * $I$3</f>
        <v>0.13557861975695085</v>
      </c>
      <c r="L332" s="14">
        <f t="shared" si="52"/>
        <v>1</v>
      </c>
      <c r="N332" s="48">
        <f t="shared" si="44"/>
        <v>0</v>
      </c>
      <c r="O332" s="49">
        <f t="shared" si="45"/>
        <v>1</v>
      </c>
      <c r="P332" s="48">
        <f t="shared" si="46"/>
        <v>0</v>
      </c>
      <c r="Q332" s="49">
        <f t="shared" si="47"/>
        <v>1</v>
      </c>
      <c r="R332" s="48">
        <f t="shared" si="48"/>
        <v>2</v>
      </c>
      <c r="S332" s="49">
        <f t="shared" si="49"/>
        <v>0</v>
      </c>
      <c r="T332" s="54" t="str">
        <f t="shared" si="50"/>
        <v>T</v>
      </c>
      <c r="U332" s="55" t="str">
        <f t="shared" si="51"/>
        <v>H</v>
      </c>
    </row>
    <row r="333" spans="1:21" x14ac:dyDescent="0.25">
      <c r="B333" s="7">
        <v>321</v>
      </c>
      <c r="C333" s="4">
        <f>$D$6*($D$7*SIN($B333*2*PI()/$D$2)+$D$5)</f>
        <v>-278.99262961249588</v>
      </c>
      <c r="D333" s="59">
        <f>$D$6*($D$7*SIN( ($B333*2*PI()/$D$2) - (2*PI()/3) )+$D$5)</f>
        <v>-5.3219660371198643</v>
      </c>
      <c r="E333" s="59">
        <f>$D$6*($D$7*SIN( ($B333*2*PI()/$D$2) + (2*PI()/3) )+$D$5)</f>
        <v>284.31459564961551</v>
      </c>
      <c r="F333" s="19">
        <f t="shared" si="53"/>
        <v>11</v>
      </c>
      <c r="H333" s="11">
        <f>IF( OR( $F333=7,$F333=8,$F333=1,$F333=2 ), 0,   IF( OR( $F333=3,$F333=4,$F333=11,$F333=12 ), -1, 1) ) * $H$7 * IF( OR( $F333=5,$F333=6,$F333=11,$F333=12 ), $C333, $E333 ) * $I$3</f>
        <v>0.85613995350526439</v>
      </c>
      <c r="I333" s="11">
        <f>IF( OR( $F333=5,$F333=6,$F333=11,$F333=12 ), 0, IF( OR( $F333=3,$F333=4,$F333=7,$F333=8 ), -1, 1 ) ) * $H$7 * IF( OR( $F333=3,$F333=4,$F333=9,$F333=10 ), D333, C333 ) * $I$3</f>
        <v>0</v>
      </c>
      <c r="J333" s="11">
        <f>IF( OR( $F333=3,$F333=4,$F333=9,$F333=10 ), 0, IF( OR( $F333=7,$F333=8,$F333=11,$F333=12 ), -1, 1 ) ) * $H$7 * IF( OR( $F333=5,$F333=6,$F333=11,$F333=12 ), D333, E333 ) * $I$3</f>
        <v>1.6331426969611679E-2</v>
      </c>
      <c r="K333" s="11">
        <f>$I$3 + IF( OR( $F333=3,$F333=4,$F333=7,$F333=8,$F333=11,$F333=12 ), -1, 1 ) * $H$7 * IF( OR( $F333=3, $F333=4, $F333=9, $F333=10 ), C333, IF( OR( $F333=5, $F333=6, $F333=11, $F333=12 ), E333, D333 ) ) * $I$3</f>
        <v>0.12752861952512462</v>
      </c>
      <c r="L333" s="12">
        <f t="shared" si="52"/>
        <v>1.0000000000000007</v>
      </c>
      <c r="N333" s="48">
        <f t="shared" ref="N333:N396" si="54">IF( AND( $C333&gt;0, OR( $H333&gt;0, $I333&gt;0 ) ), IF( AND( $H333&gt;0, $I333&gt;0 ), 2, 1 ), 0 )</f>
        <v>0</v>
      </c>
      <c r="O333" s="49">
        <f t="shared" ref="O333:O396" si="55">IF( AND( $C333&lt;0, OR( $H333&gt;0, $I333&gt;0 ) ), IF( AND( $H333&gt;0, $I333&gt;0 ), 2, 1 ), 0 )</f>
        <v>1</v>
      </c>
      <c r="P333" s="48">
        <f t="shared" ref="P333:P396" si="56">IF( AND( $D333&gt;0, OR( $I333&gt;0, $J333&gt;0 ) ), IF( AND( $I333&gt;0, $J333&gt;0 ), 2, 1 ), 0 )</f>
        <v>0</v>
      </c>
      <c r="Q333" s="49">
        <f t="shared" ref="Q333:Q396" si="57">IF( AND( $D333&lt;0, OR( $I333&gt;0, $J333&gt;0 ) ), IF( AND( $I333&gt;0, $J333&gt;0 ), 2, 1 ), 0 )</f>
        <v>1</v>
      </c>
      <c r="R333" s="48">
        <f t="shared" ref="R333:R396" si="58">IF( AND( $E333&gt;0, OR( $H333&gt;0, $J333&gt;0 ) ), IF( AND( $H333&gt;0, $J333&gt;0 ), 2, 1 ), 0 )</f>
        <v>2</v>
      </c>
      <c r="S333" s="49">
        <f t="shared" ref="S333:S396" si="59">IF( AND( $E333&lt;0, OR( $H333&gt;0, $J333&gt;0 ) ), IF( AND( $H333&gt;0, $J333&gt;0 ), 2, 1 ), 0 )</f>
        <v>0</v>
      </c>
      <c r="T333" s="54" t="str">
        <f t="shared" ref="T333:T396" si="60">IF( OR( N333 &gt; 1,O333 &gt; 1 ), $N$10, IF( OR( P333 &gt; 1,Q333 &gt; 1 ), $P$10, IF( OR( R333 &gt; 1,S333 &gt; 1 ),$R$10, 0 ) ) )</f>
        <v>T</v>
      </c>
      <c r="U333" s="55" t="str">
        <f t="shared" ref="U333:U396" si="61">IF( OR( N333&gt;1, P333&gt;1, R333&gt;1), $N$11, IF( OR( O333&gt;1, Q333&gt;1, S333&gt;1), $O$11, 0 ) )</f>
        <v>H</v>
      </c>
    </row>
    <row r="334" spans="1:21" x14ac:dyDescent="0.25">
      <c r="B334" s="7">
        <v>322</v>
      </c>
      <c r="C334" s="4">
        <f>$D$6*($D$7*SIN($B334*2*PI()/$D$2)+$D$5)</f>
        <v>-276.21924573169269</v>
      </c>
      <c r="D334" s="59">
        <f>$D$6*($D$7*SIN( ($B334*2*PI()/$D$2) - (2*PI()/3) )+$D$5)</f>
        <v>-10.642507255241684</v>
      </c>
      <c r="E334" s="59">
        <f>$D$6*($D$7*SIN( ($B334*2*PI()/$D$2) + (2*PI()/3) )+$D$5)</f>
        <v>286.86175298693433</v>
      </c>
      <c r="F334" s="19">
        <f t="shared" si="53"/>
        <v>11</v>
      </c>
      <c r="H334" s="11">
        <f>IF( OR( $F334=7,$F334=8,$F334=1,$F334=2 ), 0,   IF( OR( $F334=3,$F334=4,$F334=11,$F334=12 ), -1, 1) ) * $H$7 * IF( OR( $F334=5,$F334=6,$F334=11,$F334=12 ), $C334, $E334 ) * $I$3</f>
        <v>0.84762931739971215</v>
      </c>
      <c r="I334" s="11">
        <f>IF( OR( $F334=5,$F334=6,$F334=11,$F334=12 ), 0, IF( OR( $F334=3,$F334=4,$F334=7,$F334=8 ), -1, 1 ) ) * $H$7 * IF( OR( $F334=3,$F334=4,$F334=9,$F334=10 ), D334, C334 ) * $I$3</f>
        <v>0</v>
      </c>
      <c r="J334" s="11">
        <f>IF( OR( $F334=3,$F334=4,$F334=9,$F334=10 ), 0, IF( OR( $F334=7,$F334=8,$F334=11,$F334=12 ), -1, 1 ) ) * $H$7 * IF( OR( $F334=5,$F334=6,$F334=11,$F334=12 ), D334, E334 ) * $I$3</f>
        <v>3.2658481621315051E-2</v>
      </c>
      <c r="K334" s="11">
        <f>$I$3 + IF( OR( $F334=3,$F334=4,$F334=7,$F334=8,$F334=11,$F334=12 ), -1, 1 ) * $H$7 * IF( OR( $F334=3, $F334=4, $F334=9, $F334=10 ), C334, IF( OR( $F334=5, $F334=6, $F334=11, $F334=12 ), E334, D334 ) ) * $I$3</f>
        <v>0.11971220097897295</v>
      </c>
      <c r="L334" s="12">
        <f t="shared" si="52"/>
        <v>1</v>
      </c>
      <c r="N334" s="48">
        <f t="shared" si="54"/>
        <v>0</v>
      </c>
      <c r="O334" s="49">
        <f t="shared" si="55"/>
        <v>1</v>
      </c>
      <c r="P334" s="48">
        <f t="shared" si="56"/>
        <v>0</v>
      </c>
      <c r="Q334" s="49">
        <f t="shared" si="57"/>
        <v>1</v>
      </c>
      <c r="R334" s="48">
        <f t="shared" si="58"/>
        <v>2</v>
      </c>
      <c r="S334" s="49">
        <f t="shared" si="59"/>
        <v>0</v>
      </c>
      <c r="T334" s="54" t="str">
        <f t="shared" si="60"/>
        <v>T</v>
      </c>
      <c r="U334" s="55" t="str">
        <f t="shared" si="61"/>
        <v>H</v>
      </c>
    </row>
    <row r="335" spans="1:21" x14ac:dyDescent="0.25">
      <c r="B335" s="7">
        <v>323</v>
      </c>
      <c r="C335" s="4">
        <f>$D$6*($D$7*SIN($B335*2*PI()/$D$2)+$D$5)</f>
        <v>-273.37191127958357</v>
      </c>
      <c r="D335" s="59">
        <f>$D$6*($D$7*SIN( ($B335*2*PI()/$D$2) - (2*PI()/3) )+$D$5)</f>
        <v>-15.960199216826409</v>
      </c>
      <c r="E335" s="59">
        <f>$D$6*($D$7*SIN( ($B335*2*PI()/$D$2) + (2*PI()/3) )+$D$5)</f>
        <v>289.33211049640988</v>
      </c>
      <c r="F335" s="19">
        <f t="shared" si="53"/>
        <v>11</v>
      </c>
      <c r="H335" s="11">
        <f>IF( OR( $F335=7,$F335=8,$F335=1,$F335=2 ), 0,   IF( OR( $F335=3,$F335=4,$F335=11,$F335=12 ), -1, 1) ) * $H$7 * IF( OR( $F335=5,$F335=6,$F335=11,$F335=12 ), $C335, $E335 ) * $I$3</f>
        <v>0.83889175042947173</v>
      </c>
      <c r="I335" s="11">
        <f>IF( OR( $F335=5,$F335=6,$F335=11,$F335=12 ), 0, IF( OR( $F335=3,$F335=4,$F335=7,$F335=8 ), -1, 1 ) ) * $H$7 * IF( OR( $F335=3,$F335=4,$F335=9,$F335=10 ), D335, C335 ) * $I$3</f>
        <v>0</v>
      </c>
      <c r="J335" s="11">
        <f>IF( OR( $F335=3,$F335=4,$F335=9,$F335=10 ), 0, IF( OR( $F335=7,$F335=8,$F335=11,$F335=12 ), -1, 1 ) ) * $H$7 * IF( OR( $F335=5,$F335=6,$F335=11,$F335=12 ), D335, E335 ) * $I$3</f>
        <v>4.8976792807778571E-2</v>
      </c>
      <c r="K335" s="11">
        <f>$I$3 + IF( OR( $F335=3,$F335=4,$F335=7,$F335=8,$F335=11,$F335=12 ), -1, 1 ) * $H$7 * IF( OR( $F335=3, $F335=4, $F335=9, $F335=10 ), C335, IF( OR( $F335=5, $F335=6, $F335=11, $F335=12 ), E335, D335 ) ) * $I$3</f>
        <v>0.11213145676274994</v>
      </c>
      <c r="L335" s="12">
        <f t="shared" si="52"/>
        <v>1.0000000000000002</v>
      </c>
      <c r="N335" s="48">
        <f t="shared" si="54"/>
        <v>0</v>
      </c>
      <c r="O335" s="49">
        <f t="shared" si="55"/>
        <v>1</v>
      </c>
      <c r="P335" s="48">
        <f t="shared" si="56"/>
        <v>0</v>
      </c>
      <c r="Q335" s="49">
        <f t="shared" si="57"/>
        <v>1</v>
      </c>
      <c r="R335" s="48">
        <f t="shared" si="58"/>
        <v>2</v>
      </c>
      <c r="S335" s="49">
        <f t="shared" si="59"/>
        <v>0</v>
      </c>
      <c r="T335" s="54" t="str">
        <f t="shared" si="60"/>
        <v>T</v>
      </c>
      <c r="U335" s="55" t="str">
        <f t="shared" si="61"/>
        <v>H</v>
      </c>
    </row>
    <row r="336" spans="1:21" x14ac:dyDescent="0.25">
      <c r="B336" s="7">
        <v>324</v>
      </c>
      <c r="C336" s="4">
        <f>$D$6*($D$7*SIN($B336*2*PI()/$D$2)+$D$5)</f>
        <v>-270.45138855645257</v>
      </c>
      <c r="D336" s="59">
        <f>$D$6*($D$7*SIN( ($B336*2*PI()/$D$2) - (2*PI()/3) )+$D$5)</f>
        <v>-21.273618247148896</v>
      </c>
      <c r="E336" s="59">
        <f>$D$6*($D$7*SIN( ($B336*2*PI()/$D$2) + (2*PI()/3) )+$D$5)</f>
        <v>291.72500680360133</v>
      </c>
      <c r="F336" s="19">
        <f t="shared" si="53"/>
        <v>11</v>
      </c>
      <c r="H336" s="11">
        <f>IF( OR( $F336=7,$F336=8,$F336=1,$F336=2 ), 0,   IF( OR( $F336=3,$F336=4,$F336=11,$F336=12 ), -1, 1) ) * $H$7 * IF( OR( $F336=5,$F336=6,$F336=11,$F336=12 ), $C336, $E336 ) * $I$3</f>
        <v>0.82992959185250392</v>
      </c>
      <c r="I336" s="11">
        <f>IF( OR( $F336=5,$F336=6,$F336=11,$F336=12 ), 0, IF( OR( $F336=3,$F336=4,$F336=7,$F336=8 ), -1, 1 ) ) * $H$7 * IF( OR( $F336=3,$F336=4,$F336=9,$F336=10 ), D336, C336 ) * $I$3</f>
        <v>0</v>
      </c>
      <c r="J336" s="11">
        <f>IF( OR( $F336=3,$F336=4,$F336=9,$F336=10 ), 0, IF( OR( $F336=7,$F336=8,$F336=11,$F336=12 ), -1, 1 ) ) * $H$7 * IF( OR( $F336=5,$F336=6,$F336=11,$F336=12 ), D336, E336 ) * $I$3</f>
        <v>6.528199172250479E-2</v>
      </c>
      <c r="K336" s="11">
        <f>$I$3 + IF( OR( $F336=3,$F336=4,$F336=7,$F336=8,$F336=11,$F336=12 ), -1, 1 ) * $H$7 * IF( OR( $F336=3, $F336=4, $F336=9, $F336=10 ), C336, IF( OR( $F336=5, $F336=6, $F336=11, $F336=12 ), E336, D336 ) ) * $I$3</f>
        <v>0.1047884164249917</v>
      </c>
      <c r="L336" s="12">
        <f t="shared" si="52"/>
        <v>1.0000000000000004</v>
      </c>
      <c r="N336" s="48">
        <f t="shared" si="54"/>
        <v>0</v>
      </c>
      <c r="O336" s="49">
        <f t="shared" si="55"/>
        <v>1</v>
      </c>
      <c r="P336" s="48">
        <f t="shared" si="56"/>
        <v>0</v>
      </c>
      <c r="Q336" s="49">
        <f t="shared" si="57"/>
        <v>1</v>
      </c>
      <c r="R336" s="48">
        <f t="shared" si="58"/>
        <v>2</v>
      </c>
      <c r="S336" s="49">
        <f t="shared" si="59"/>
        <v>0</v>
      </c>
      <c r="T336" s="54" t="str">
        <f t="shared" si="60"/>
        <v>T</v>
      </c>
      <c r="U336" s="55" t="str">
        <f t="shared" si="61"/>
        <v>H</v>
      </c>
    </row>
    <row r="337" spans="2:21" x14ac:dyDescent="0.25">
      <c r="B337" s="7">
        <v>325</v>
      </c>
      <c r="C337" s="4">
        <f>$D$6*($D$7*SIN($B337*2*PI()/$D$2)+$D$5)</f>
        <v>-267.45845945685346</v>
      </c>
      <c r="D337" s="59">
        <f>$D$6*($D$7*SIN( ($B337*2*PI()/$D$2) - (2*PI()/3) )+$D$5)</f>
        <v>-26.581341815451893</v>
      </c>
      <c r="E337" s="59">
        <f>$D$6*($D$7*SIN( ($B337*2*PI()/$D$2) + (2*PI()/3) )+$D$5)</f>
        <v>294.03980127230534</v>
      </c>
      <c r="F337" s="19">
        <f t="shared" si="53"/>
        <v>11</v>
      </c>
      <c r="H337" s="11">
        <f>IF( OR( $F337=7,$F337=8,$F337=1,$F337=2 ), 0,   IF( OR( $F337=3,$F337=4,$F337=11,$F337=12 ), -1, 1) ) * $H$7 * IF( OR( $F337=5,$F337=6,$F337=11,$F337=12 ), $C337, $E337 ) * $I$3</f>
        <v>0.8207452410553725</v>
      </c>
      <c r="I337" s="11">
        <f>IF( OR( $F337=5,$F337=6,$F337=11,$F337=12 ), 0, IF( OR( $F337=3,$F337=4,$F337=7,$F337=8 ), -1, 1 ) ) * $H$7 * IF( OR( $F337=3,$F337=4,$F337=9,$F337=10 ), D337, C337 ) * $I$3</f>
        <v>0</v>
      </c>
      <c r="J337" s="11">
        <f>IF( OR( $F337=3,$F337=4,$F337=9,$F337=10 ), 0, IF( OR( $F337=7,$F337=8,$F337=11,$F337=12 ), -1, 1 ) ) * $H$7 * IF( OR( $F337=5,$F337=6,$F337=11,$F337=12 ), D337, E337 ) * $I$3</f>
        <v>8.1569713069471139E-2</v>
      </c>
      <c r="K337" s="11">
        <f>$I$3 + IF( OR( $F337=3,$F337=4,$F337=7,$F337=8,$F337=11,$F337=12 ), -1, 1 ) * $H$7 * IF( OR( $F337=3, $F337=4, $F337=9, $F337=10 ), C337, IF( OR( $F337=5, $F337=6, $F337=11, $F337=12 ), E337, D337 ) ) * $I$3</f>
        <v>9.7685045875156473E-2</v>
      </c>
      <c r="L337" s="12">
        <f t="shared" si="52"/>
        <v>1</v>
      </c>
      <c r="N337" s="48">
        <f t="shared" si="54"/>
        <v>0</v>
      </c>
      <c r="O337" s="49">
        <f t="shared" si="55"/>
        <v>1</v>
      </c>
      <c r="P337" s="48">
        <f t="shared" si="56"/>
        <v>0</v>
      </c>
      <c r="Q337" s="49">
        <f t="shared" si="57"/>
        <v>1</v>
      </c>
      <c r="R337" s="48">
        <f t="shared" si="58"/>
        <v>2</v>
      </c>
      <c r="S337" s="49">
        <f t="shared" si="59"/>
        <v>0</v>
      </c>
      <c r="T337" s="54" t="str">
        <f t="shared" si="60"/>
        <v>T</v>
      </c>
      <c r="U337" s="55" t="str">
        <f t="shared" si="61"/>
        <v>H</v>
      </c>
    </row>
    <row r="338" spans="2:21" x14ac:dyDescent="0.25">
      <c r="B338" s="7">
        <v>326</v>
      </c>
      <c r="C338" s="4">
        <f>$D$6*($D$7*SIN($B338*2*PI()/$D$2)+$D$5)</f>
        <v>-264.39392526027763</v>
      </c>
      <c r="D338" s="59">
        <f>$D$6*($D$7*SIN( ($B338*2*PI()/$D$2) - (2*PI()/3) )+$D$5)</f>
        <v>-31.881948915791032</v>
      </c>
      <c r="E338" s="59">
        <f>$D$6*($D$7*SIN( ($B338*2*PI()/$D$2) + (2*PI()/3) )+$D$5)</f>
        <v>296.27587417606861</v>
      </c>
      <c r="F338" s="19">
        <f t="shared" si="53"/>
        <v>11</v>
      </c>
      <c r="H338" s="11">
        <f>IF( OR( $F338=7,$F338=8,$F338=1,$F338=2 ), 0,   IF( OR( $F338=3,$F338=4,$F338=11,$F338=12 ), -1, 1) ) * $H$7 * IF( OR( $F338=5,$F338=6,$F338=11,$F338=12 ), $C338, $E338 ) * $I$3</f>
        <v>0.81134115691087072</v>
      </c>
      <c r="I338" s="11">
        <f>IF( OR( $F338=5,$F338=6,$F338=11,$F338=12 ), 0, IF( OR( $F338=3,$F338=4,$F338=7,$F338=8 ), -1, 1 ) ) * $H$7 * IF( OR( $F338=3,$F338=4,$F338=9,$F338=10 ), D338, C338 ) * $I$3</f>
        <v>0</v>
      </c>
      <c r="J338" s="11">
        <f>IF( OR( $F338=3,$F338=4,$F338=9,$F338=10 ), 0, IF( OR( $F338=7,$F338=8,$F338=11,$F338=12 ), -1, 1 ) ) * $H$7 * IF( OR( $F338=5,$F338=6,$F338=11,$F338=12 ), D338, E338 ) * $I$3</f>
        <v>9.7835596231822489E-2</v>
      </c>
      <c r="K338" s="11">
        <f>$I$3 + IF( OR( $F338=3,$F338=4,$F338=7,$F338=8,$F338=11,$F338=12 ), -1, 1 ) * $H$7 * IF( OR( $F338=3, $F338=4, $F338=9, $F338=10 ), C338, IF( OR( $F338=5, $F338=6, $F338=11, $F338=12 ), E338, D338 ) ) * $I$3</f>
        <v>9.0823246857306916E-2</v>
      </c>
      <c r="L338" s="12">
        <f t="shared" si="52"/>
        <v>1</v>
      </c>
      <c r="N338" s="48">
        <f t="shared" si="54"/>
        <v>0</v>
      </c>
      <c r="O338" s="49">
        <f t="shared" si="55"/>
        <v>1</v>
      </c>
      <c r="P338" s="48">
        <f t="shared" si="56"/>
        <v>0</v>
      </c>
      <c r="Q338" s="49">
        <f t="shared" si="57"/>
        <v>1</v>
      </c>
      <c r="R338" s="48">
        <f t="shared" si="58"/>
        <v>2</v>
      </c>
      <c r="S338" s="49">
        <f t="shared" si="59"/>
        <v>0</v>
      </c>
      <c r="T338" s="54" t="str">
        <f t="shared" si="60"/>
        <v>T</v>
      </c>
      <c r="U338" s="55" t="str">
        <f t="shared" si="61"/>
        <v>H</v>
      </c>
    </row>
    <row r="339" spans="2:21" x14ac:dyDescent="0.25">
      <c r="B339" s="7">
        <v>327</v>
      </c>
      <c r="C339" s="4">
        <f>$D$6*($D$7*SIN($B339*2*PI()/$D$2)+$D$5)</f>
        <v>-261.2586064166328</v>
      </c>
      <c r="D339" s="59">
        <f>$D$6*($D$7*SIN( ($B339*2*PI()/$D$2) - (2*PI()/3) )+$D$5)</f>
        <v>-37.174020447471946</v>
      </c>
      <c r="E339" s="59">
        <f>$D$6*($D$7*SIN( ($B339*2*PI()/$D$2) + (2*PI()/3) )+$D$5)</f>
        <v>298.43262686410469</v>
      </c>
      <c r="F339" s="19">
        <f t="shared" si="53"/>
        <v>11</v>
      </c>
      <c r="H339" s="11">
        <f>IF( OR( $F339=7,$F339=8,$F339=1,$F339=2 ), 0,   IF( OR( $F339=3,$F339=4,$F339=11,$F339=12 ), -1, 1) ) * $H$7 * IF( OR( $F339=5,$F339=6,$F339=11,$F339=12 ), $C339, $E339 ) * $I$3</f>
        <v>0.80171985711972371</v>
      </c>
      <c r="I339" s="11">
        <f>IF( OR( $F339=5,$F339=6,$F339=11,$F339=12 ), 0, IF( OR( $F339=3,$F339=4,$F339=7,$F339=8 ), -1, 1 ) ) * $H$7 * IF( OR( $F339=3,$F339=4,$F339=9,$F339=10 ), D339, C339 ) * $I$3</f>
        <v>0</v>
      </c>
      <c r="J339" s="11">
        <f>IF( OR( $F339=3,$F339=4,$F339=9,$F339=10 ), 0, IF( OR( $F339=7,$F339=8,$F339=11,$F339=12 ), -1, 1 ) ) * $H$7 * IF( OR( $F339=5,$F339=6,$F339=11,$F339=12 ), D339, E339 ) * $I$3</f>
        <v>0.11407528643931213</v>
      </c>
      <c r="K339" s="11">
        <f>$I$3 + IF( OR( $F339=3,$F339=4,$F339=7,$F339=8,$F339=11,$F339=12 ), -1, 1 ) * $H$7 * IF( OR( $F339=3, $F339=4, $F339=9, $F339=10 ), C339, IF( OR( $F339=5, $F339=6, $F339=11, $F339=12 ), E339, D339 ) ) * $I$3</f>
        <v>8.4204856440964315E-2</v>
      </c>
      <c r="L339" s="12">
        <f t="shared" si="52"/>
        <v>1</v>
      </c>
      <c r="N339" s="48">
        <f t="shared" si="54"/>
        <v>0</v>
      </c>
      <c r="O339" s="49">
        <f t="shared" si="55"/>
        <v>1</v>
      </c>
      <c r="P339" s="48">
        <f t="shared" si="56"/>
        <v>0</v>
      </c>
      <c r="Q339" s="49">
        <f t="shared" si="57"/>
        <v>1</v>
      </c>
      <c r="R339" s="48">
        <f t="shared" si="58"/>
        <v>2</v>
      </c>
      <c r="S339" s="49">
        <f t="shared" si="59"/>
        <v>0</v>
      </c>
      <c r="T339" s="54" t="str">
        <f t="shared" si="60"/>
        <v>T</v>
      </c>
      <c r="U339" s="55" t="str">
        <f t="shared" si="61"/>
        <v>H</v>
      </c>
    </row>
    <row r="340" spans="2:21" x14ac:dyDescent="0.25">
      <c r="B340" s="7">
        <v>328</v>
      </c>
      <c r="C340" s="4">
        <f>$D$6*($D$7*SIN($B340*2*PI()/$D$2)+$D$5)</f>
        <v>-258.05334232658845</v>
      </c>
      <c r="D340" s="59">
        <f>$D$6*($D$7*SIN( ($B340*2*PI()/$D$2) - (2*PI()/3) )+$D$5)</f>
        <v>-42.456139594978112</v>
      </c>
      <c r="E340" s="59">
        <f>$D$6*($D$7*SIN( ($B340*2*PI()/$D$2) + (2*PI()/3) )+$D$5)</f>
        <v>300.50948192156653</v>
      </c>
      <c r="F340" s="19">
        <f t="shared" si="53"/>
        <v>11</v>
      </c>
      <c r="H340" s="11">
        <f>IF( OR( $F340=7,$F340=8,$F340=1,$F340=2 ), 0,   IF( OR( $F340=3,$F340=4,$F340=11,$F340=12 ), -1, 1) ) * $H$7 * IF( OR( $F340=5,$F340=6,$F340=11,$F340=12 ), $C340, $E340 ) * $I$3</f>
        <v>0.79188391753653775</v>
      </c>
      <c r="I340" s="11">
        <f>IF( OR( $F340=5,$F340=6,$F340=11,$F340=12 ), 0, IF( OR( $F340=3,$F340=4,$F340=7,$F340=8 ), -1, 1 ) ) * $H$7 * IF( OR( $F340=3,$F340=4,$F340=9,$F340=10 ), D340, C340 ) * $I$3</f>
        <v>0</v>
      </c>
      <c r="J340" s="11">
        <f>IF( OR( $F340=3,$F340=4,$F340=9,$F340=10 ), 0, IF( OR( $F340=7,$F340=8,$F340=11,$F340=12 ), -1, 1 ) ) * $H$7 * IF( OR( $F340=5,$F340=6,$F340=11,$F340=12 ), D340, E340 ) * $I$3</f>
        <v>0.13028443593417982</v>
      </c>
      <c r="K340" s="11">
        <f>$I$3 + IF( OR( $F340=3,$F340=4,$F340=7,$F340=8,$F340=11,$F340=12 ), -1, 1 ) * $H$7 * IF( OR( $F340=3, $F340=4, $F340=9, $F340=10 ), C340, IF( OR( $F340=5, $F340=6, $F340=11, $F340=12 ), E340, D340 ) ) * $I$3</f>
        <v>7.7831646529282428E-2</v>
      </c>
      <c r="L340" s="12">
        <f t="shared" si="52"/>
        <v>1</v>
      </c>
      <c r="N340" s="48">
        <f t="shared" si="54"/>
        <v>0</v>
      </c>
      <c r="O340" s="49">
        <f t="shared" si="55"/>
        <v>1</v>
      </c>
      <c r="P340" s="48">
        <f t="shared" si="56"/>
        <v>0</v>
      </c>
      <c r="Q340" s="49">
        <f t="shared" si="57"/>
        <v>1</v>
      </c>
      <c r="R340" s="48">
        <f t="shared" si="58"/>
        <v>2</v>
      </c>
      <c r="S340" s="49">
        <f t="shared" si="59"/>
        <v>0</v>
      </c>
      <c r="T340" s="54" t="str">
        <f t="shared" si="60"/>
        <v>T</v>
      </c>
      <c r="U340" s="55" t="str">
        <f t="shared" si="61"/>
        <v>H</v>
      </c>
    </row>
    <row r="341" spans="2:21" x14ac:dyDescent="0.25">
      <c r="B341" s="7">
        <v>329</v>
      </c>
      <c r="C341" s="4">
        <f>$D$6*($D$7*SIN($B341*2*PI()/$D$2)+$D$5)</f>
        <v>-254.77899111684698</v>
      </c>
      <c r="D341" s="59">
        <f>$D$6*($D$7*SIN( ($B341*2*PI()/$D$2) - (2*PI()/3) )+$D$5)</f>
        <v>-47.726892207288607</v>
      </c>
      <c r="E341" s="59">
        <f>$D$6*($D$7*SIN( ($B341*2*PI()/$D$2) + (2*PI()/3) )+$D$5)</f>
        <v>302.50588332413554</v>
      </c>
      <c r="F341" s="19">
        <f t="shared" si="53"/>
        <v>11</v>
      </c>
      <c r="H341" s="11">
        <f>IF( OR( $F341=7,$F341=8,$F341=1,$F341=2 ), 0,   IF( OR( $F341=3,$F341=4,$F341=11,$F341=12 ), -1, 1) ) * $H$7 * IF( OR( $F341=5,$F341=6,$F341=11,$F341=12 ), $C341, $E341 ) * $I$3</f>
        <v>0.78183597148017925</v>
      </c>
      <c r="I341" s="11">
        <f>IF( OR( $F341=5,$F341=6,$F341=11,$F341=12 ), 0, IF( OR( $F341=3,$F341=4,$F341=7,$F341=8 ), -1, 1 ) ) * $H$7 * IF( OR( $F341=3,$F341=4,$F341=9,$F341=10 ), D341, C341 ) * $I$3</f>
        <v>0</v>
      </c>
      <c r="J341" s="11">
        <f>IF( OR( $F341=3,$F341=4,$F341=9,$F341=10 ), 0, IF( OR( $F341=7,$F341=8,$F341=11,$F341=12 ), -1, 1 ) ) * $H$7 * IF( OR( $F341=5,$F341=6,$F341=11,$F341=12 ), D341, E341 ) * $I$3</f>
        <v>0.14645870513515782</v>
      </c>
      <c r="K341" s="11">
        <f>$I$3 + IF( OR( $F341=3,$F341=4,$F341=7,$F341=8,$F341=11,$F341=12 ), -1, 1 ) * $H$7 * IF( OR( $F341=3, $F341=4, $F341=9, $F341=10 ), C341, IF( OR( $F341=5, $F341=6, $F341=11, $F341=12 ), E341, D341 ) ) * $I$3</f>
        <v>7.1705323384663067E-2</v>
      </c>
      <c r="L341" s="12">
        <f t="shared" si="52"/>
        <v>1</v>
      </c>
      <c r="N341" s="48">
        <f t="shared" si="54"/>
        <v>0</v>
      </c>
      <c r="O341" s="49">
        <f t="shared" si="55"/>
        <v>1</v>
      </c>
      <c r="P341" s="48">
        <f t="shared" si="56"/>
        <v>0</v>
      </c>
      <c r="Q341" s="49">
        <f t="shared" si="57"/>
        <v>1</v>
      </c>
      <c r="R341" s="48">
        <f t="shared" si="58"/>
        <v>2</v>
      </c>
      <c r="S341" s="49">
        <f t="shared" si="59"/>
        <v>0</v>
      </c>
      <c r="T341" s="54" t="str">
        <f t="shared" si="60"/>
        <v>T</v>
      </c>
      <c r="U341" s="55" t="str">
        <f t="shared" si="61"/>
        <v>H</v>
      </c>
    </row>
    <row r="342" spans="2:21" x14ac:dyDescent="0.25">
      <c r="B342" s="7">
        <v>330</v>
      </c>
      <c r="C342" s="4">
        <f>$D$6*($D$7*SIN($B342*2*PI()/$D$2)+$D$5)</f>
        <v>-251.4364294104044</v>
      </c>
      <c r="D342" s="59">
        <f>$D$6*($D$7*SIN( ($B342*2*PI()/$D$2) - (2*PI()/3) )+$D$5)</f>
        <v>-52.984867176476833</v>
      </c>
      <c r="E342" s="59">
        <f>$D$6*($D$7*SIN( ($B342*2*PI()/$D$2) + (2*PI()/3) )+$D$5)</f>
        <v>304.42129658688106</v>
      </c>
      <c r="F342" s="19">
        <f t="shared" si="53"/>
        <v>11</v>
      </c>
      <c r="H342" s="11">
        <f>IF( OR( $F342=7,$F342=8,$F342=1,$F342=2 ), 0,   IF( OR( $F342=3,$F342=4,$F342=11,$F342=12 ), -1, 1) ) * $H$7 * IF( OR( $F342=5,$F342=6,$F342=11,$F342=12 ), $C342, $E342 ) * $I$3</f>
        <v>0.77157870902877701</v>
      </c>
      <c r="I342" s="11">
        <f>IF( OR( $F342=5,$F342=6,$F342=11,$F342=12 ), 0, IF( OR( $F342=3,$F342=4,$F342=7,$F342=8 ), -1, 1 ) ) * $H$7 * IF( OR( $F342=3,$F342=4,$F342=9,$F342=10 ), D342, C342 ) * $I$3</f>
        <v>0</v>
      </c>
      <c r="J342" s="11">
        <f>IF( OR( $F342=3,$F342=4,$F342=9,$F342=10 ), 0, IF( OR( $F342=7,$F342=8,$F342=11,$F342=12 ), -1, 1 ) ) * $H$7 * IF( OR( $F342=5,$F342=6,$F342=11,$F342=12 ), D342, E342 ) * $I$3</f>
        <v>0.1625937637992704</v>
      </c>
      <c r="K342" s="11">
        <f>$I$3 + IF( OR( $F342=3,$F342=4,$F342=7,$F342=8,$F342=11,$F342=12 ), -1, 1 ) * $H$7 * IF( OR( $F342=3, $F342=4, $F342=9, $F342=10 ), C342, IF( OR( $F342=5, $F342=6, $F342=11, $F342=12 ), E342, D342 ) ) * $I$3</f>
        <v>6.582752717195306E-2</v>
      </c>
      <c r="L342" s="12">
        <f t="shared" si="52"/>
        <v>1.0000000000000004</v>
      </c>
      <c r="N342" s="48">
        <f t="shared" si="54"/>
        <v>0</v>
      </c>
      <c r="O342" s="49">
        <f t="shared" si="55"/>
        <v>1</v>
      </c>
      <c r="P342" s="48">
        <f t="shared" si="56"/>
        <v>0</v>
      </c>
      <c r="Q342" s="49">
        <f t="shared" si="57"/>
        <v>1</v>
      </c>
      <c r="R342" s="48">
        <f t="shared" si="58"/>
        <v>2</v>
      </c>
      <c r="S342" s="49">
        <f t="shared" si="59"/>
        <v>0</v>
      </c>
      <c r="T342" s="54" t="str">
        <f t="shared" si="60"/>
        <v>T</v>
      </c>
      <c r="U342" s="55" t="str">
        <f t="shared" si="61"/>
        <v>H</v>
      </c>
    </row>
    <row r="343" spans="2:21" x14ac:dyDescent="0.25">
      <c r="B343" s="7">
        <v>331</v>
      </c>
      <c r="C343" s="4">
        <f>$D$6*($D$7*SIN($B343*2*PI()/$D$2)+$D$5)</f>
        <v>-248.02655209185522</v>
      </c>
      <c r="D343" s="59">
        <f>$D$6*($D$7*SIN( ($B343*2*PI()/$D$2) - (2*PI()/3) )+$D$5)</f>
        <v>-58.228656815501687</v>
      </c>
      <c r="E343" s="59">
        <f>$D$6*($D$7*SIN( ($B343*2*PI()/$D$2) + (2*PI()/3) )+$D$5)</f>
        <v>306.25520890735675</v>
      </c>
      <c r="F343" s="19">
        <f t="shared" si="53"/>
        <v>11</v>
      </c>
      <c r="H343" s="11">
        <f>IF( OR( $F343=7,$F343=8,$F343=1,$F343=2 ), 0,   IF( OR( $F343=3,$F343=4,$F343=11,$F343=12 ), -1, 1) ) * $H$7 * IF( OR( $F343=5,$F343=6,$F343=11,$F343=12 ), $C343, $E343 ) * $I$3</f>
        <v>0.7611148762995178</v>
      </c>
      <c r="I343" s="11">
        <f>IF( OR( $F343=5,$F343=6,$F343=11,$F343=12 ), 0, IF( OR( $F343=3,$F343=4,$F343=7,$F343=8 ), -1, 1 ) ) * $H$7 * IF( OR( $F343=3,$F343=4,$F343=9,$F343=10 ), D343, C343 ) * $I$3</f>
        <v>0</v>
      </c>
      <c r="J343" s="11">
        <f>IF( OR( $F343=3,$F343=4,$F343=9,$F343=10 ), 0, IF( OR( $F343=7,$F343=8,$F343=11,$F343=12 ), -1, 1 ) ) * $H$7 * IF( OR( $F343=5,$F343=6,$F343=11,$F343=12 ), D343, E343 ) * $I$3</f>
        <v>0.17868529218115511</v>
      </c>
      <c r="K343" s="11">
        <f>$I$3 + IF( OR( $F343=3,$F343=4,$F343=7,$F343=8,$F343=11,$F343=12 ), -1, 1 ) * $H$7 * IF( OR( $F343=3, $F343=4, $F343=9, $F343=10 ), C343, IF( OR( $F343=5, $F343=6, $F343=11, $F343=12 ), E343, D343 ) ) * $I$3</f>
        <v>6.0199831519327618E-2</v>
      </c>
      <c r="L343" s="12">
        <f t="shared" si="52"/>
        <v>1.0000000000000004</v>
      </c>
      <c r="N343" s="48">
        <f t="shared" si="54"/>
        <v>0</v>
      </c>
      <c r="O343" s="49">
        <f t="shared" si="55"/>
        <v>1</v>
      </c>
      <c r="P343" s="48">
        <f t="shared" si="56"/>
        <v>0</v>
      </c>
      <c r="Q343" s="49">
        <f t="shared" si="57"/>
        <v>1</v>
      </c>
      <c r="R343" s="48">
        <f t="shared" si="58"/>
        <v>2</v>
      </c>
      <c r="S343" s="49">
        <f t="shared" si="59"/>
        <v>0</v>
      </c>
      <c r="T343" s="54" t="str">
        <f t="shared" si="60"/>
        <v>T</v>
      </c>
      <c r="U343" s="55" t="str">
        <f t="shared" si="61"/>
        <v>H</v>
      </c>
    </row>
    <row r="344" spans="2:21" x14ac:dyDescent="0.25">
      <c r="B344" s="7">
        <v>332</v>
      </c>
      <c r="C344" s="4">
        <f>$D$6*($D$7*SIN($B344*2*PI()/$D$2)+$D$5)</f>
        <v>-244.55027206781165</v>
      </c>
      <c r="D344" s="59">
        <f>$D$6*($D$7*SIN( ($B344*2*PI()/$D$2) - (2*PI()/3) )+$D$5)</f>
        <v>-63.456857235077067</v>
      </c>
      <c r="E344" s="59">
        <f>$D$6*($D$7*SIN( ($B344*2*PI()/$D$2) + (2*PI()/3) )+$D$5)</f>
        <v>308.00712930288859</v>
      </c>
      <c r="F344" s="19">
        <f t="shared" si="53"/>
        <v>11</v>
      </c>
      <c r="H344" s="11">
        <f>IF( OR( $F344=7,$F344=8,$F344=1,$F344=2 ), 0,   IF( OR( $F344=3,$F344=4,$F344=11,$F344=12 ), -1, 1) ) * $H$7 * IF( OR( $F344=5,$F344=6,$F344=11,$F344=12 ), $C344, $E344 ) * $I$3</f>
        <v>0.7504472747134483</v>
      </c>
      <c r="I344" s="11">
        <f>IF( OR( $F344=5,$F344=6,$F344=11,$F344=12 ), 0, IF( OR( $F344=3,$F344=4,$F344=7,$F344=8 ), -1, 1 ) ) * $H$7 * IF( OR( $F344=3,$F344=4,$F344=9,$F344=10 ), D344, C344 ) * $I$3</f>
        <v>0</v>
      </c>
      <c r="J344" s="11">
        <f>IF( OR( $F344=3,$F344=4,$F344=9,$F344=10 ), 0, IF( OR( $F344=7,$F344=8,$F344=11,$F344=12 ), -1, 1 ) ) * $H$7 * IF( OR( $F344=5,$F344=6,$F344=11,$F344=12 ), D344, E344 ) * $I$3</f>
        <v>0.19472898218955592</v>
      </c>
      <c r="K344" s="11">
        <f>$I$3 + IF( OR( $F344=3,$F344=4,$F344=7,$F344=8,$F344=11,$F344=12 ), -1, 1 ) * $H$7 * IF( OR( $F344=3, $F344=4, $F344=9, $F344=10 ), C344, IF( OR( $F344=5, $F344=6, $F344=11, $F344=12 ), E344, D344 ) ) * $I$3</f>
        <v>5.4823743096996114E-2</v>
      </c>
      <c r="L344" s="12">
        <f t="shared" si="52"/>
        <v>1.0000000000000004</v>
      </c>
      <c r="N344" s="48">
        <f t="shared" si="54"/>
        <v>0</v>
      </c>
      <c r="O344" s="49">
        <f t="shared" si="55"/>
        <v>1</v>
      </c>
      <c r="P344" s="48">
        <f t="shared" si="56"/>
        <v>0</v>
      </c>
      <c r="Q344" s="49">
        <f t="shared" si="57"/>
        <v>1</v>
      </c>
      <c r="R344" s="48">
        <f t="shared" si="58"/>
        <v>2</v>
      </c>
      <c r="S344" s="49">
        <f t="shared" si="59"/>
        <v>0</v>
      </c>
      <c r="T344" s="54" t="str">
        <f t="shared" si="60"/>
        <v>T</v>
      </c>
      <c r="U344" s="55" t="str">
        <f t="shared" si="61"/>
        <v>H</v>
      </c>
    </row>
    <row r="345" spans="2:21" x14ac:dyDescent="0.25">
      <c r="B345" s="7">
        <v>333</v>
      </c>
      <c r="C345" s="4">
        <f>$D$6*($D$7*SIN($B345*2*PI()/$D$2)+$D$5)</f>
        <v>-241.00852002249582</v>
      </c>
      <c r="D345" s="59">
        <f>$D$6*($D$7*SIN( ($B345*2*PI()/$D$2) - (2*PI()/3) )+$D$5)</f>
        <v>-68.668068719527909</v>
      </c>
      <c r="E345" s="59">
        <f>$D$6*($D$7*SIN( ($B345*2*PI()/$D$2) + (2*PI()/3) )+$D$5)</f>
        <v>309.67658874202368</v>
      </c>
      <c r="F345" s="19">
        <f t="shared" si="53"/>
        <v>11</v>
      </c>
      <c r="H345" s="11">
        <f>IF( OR( $F345=7,$F345=8,$F345=1,$F345=2 ), 0,   IF( OR( $F345=3,$F345=4,$F345=11,$F345=12 ), -1, 1) ) * $H$7 * IF( OR( $F345=5,$F345=6,$F345=11,$F345=12 ), $C345, $E345 ) * $I$3</f>
        <v>0.73957876024546587</v>
      </c>
      <c r="I345" s="11">
        <f>IF( OR( $F345=5,$F345=6,$F345=11,$F345=12 ), 0, IF( OR( $F345=3,$F345=4,$F345=7,$F345=8 ), -1, 1 ) ) * $H$7 * IF( OR( $F345=3,$F345=4,$F345=9,$F345=10 ), D345, C345 ) * $I$3</f>
        <v>0</v>
      </c>
      <c r="J345" s="11">
        <f>IF( OR( $F345=3,$F345=4,$F345=9,$F345=10 ), 0, IF( OR( $F345=7,$F345=8,$F345=11,$F345=12 ), -1, 1 ) ) * $H$7 * IF( OR( $F345=5,$F345=6,$F345=11,$F345=12 ), D345, E345 ) * $I$3</f>
        <v>0.21072053854070627</v>
      </c>
      <c r="K345" s="11">
        <f>$I$3 + IF( OR( $F345=3,$F345=4,$F345=7,$F345=8,$F345=11,$F345=12 ), -1, 1 ) * $H$7 * IF( OR( $F345=3, $F345=4, $F345=9, $F345=10 ), C345, IF( OR( $F345=5, $F345=6, $F345=11, $F345=12 ), E345, D345 ) ) * $I$3</f>
        <v>4.9700701213827969E-2</v>
      </c>
      <c r="L345" s="12">
        <f t="shared" si="52"/>
        <v>1</v>
      </c>
      <c r="N345" s="48">
        <f t="shared" si="54"/>
        <v>0</v>
      </c>
      <c r="O345" s="49">
        <f t="shared" si="55"/>
        <v>1</v>
      </c>
      <c r="P345" s="48">
        <f t="shared" si="56"/>
        <v>0</v>
      </c>
      <c r="Q345" s="49">
        <f t="shared" si="57"/>
        <v>1</v>
      </c>
      <c r="R345" s="48">
        <f t="shared" si="58"/>
        <v>2</v>
      </c>
      <c r="S345" s="49">
        <f t="shared" si="59"/>
        <v>0</v>
      </c>
      <c r="T345" s="54" t="str">
        <f t="shared" si="60"/>
        <v>T</v>
      </c>
      <c r="U345" s="55" t="str">
        <f t="shared" si="61"/>
        <v>H</v>
      </c>
    </row>
    <row r="346" spans="2:21" x14ac:dyDescent="0.25">
      <c r="B346" s="7">
        <v>334</v>
      </c>
      <c r="C346" s="4">
        <f>$D$6*($D$7*SIN($B346*2*PI()/$D$2)+$D$5)</f>
        <v>-237.40224416857254</v>
      </c>
      <c r="D346" s="59">
        <f>$D$6*($D$7*SIN( ($B346*2*PI()/$D$2) - (2*PI()/3) )+$D$5)</f>
        <v>-73.860896101528738</v>
      </c>
      <c r="E346" s="59">
        <f>$D$6*($D$7*SIN( ($B346*2*PI()/$D$2) + (2*PI()/3) )+$D$5)</f>
        <v>311.26314027010119</v>
      </c>
      <c r="F346" s="19">
        <f t="shared" si="53"/>
        <v>11</v>
      </c>
      <c r="H346" s="11">
        <f>IF( OR( $F346=7,$F346=8,$F346=1,$F346=2 ), 0,   IF( OR( $F346=3,$F346=4,$F346=11,$F346=12 ), -1, 1) ) * $H$7 * IF( OR( $F346=5,$F346=6,$F346=11,$F346=12 ), $C346, $E346 ) * $I$3</f>
        <v>0.7285122426597026</v>
      </c>
      <c r="I346" s="11">
        <f>IF( OR( $F346=5,$F346=6,$F346=11,$F346=12 ), 0, IF( OR( $F346=3,$F346=4,$F346=7,$F346=8 ), -1, 1 ) ) * $H$7 * IF( OR( $F346=3,$F346=4,$F346=9,$F346=10 ), D346, C346 ) * $I$3</f>
        <v>0</v>
      </c>
      <c r="J346" s="11">
        <f>IF( OR( $F346=3,$F346=4,$F346=9,$F346=10 ), 0, IF( OR( $F346=7,$F346=8,$F346=11,$F346=12 ), -1, 1 ) ) * $H$7 * IF( OR( $F346=5,$F346=6,$F346=11,$F346=12 ), D346, E346 ) * $I$3</f>
        <v>0.22665567990828284</v>
      </c>
      <c r="K346" s="11">
        <f>$I$3 + IF( OR( $F346=3,$F346=4,$F346=7,$F346=8,$F346=11,$F346=12 ), -1, 1 ) * $H$7 * IF( OR( $F346=3, $F346=4, $F346=9, $F346=10 ), C346, IF( OR( $F346=5, $F346=6, $F346=11, $F346=12 ), E346, D346 ) ) * $I$3</f>
        <v>4.4832077432014783E-2</v>
      </c>
      <c r="L346" s="12">
        <f t="shared" si="52"/>
        <v>1.0000000000000002</v>
      </c>
      <c r="N346" s="48">
        <f t="shared" si="54"/>
        <v>0</v>
      </c>
      <c r="O346" s="49">
        <f t="shared" si="55"/>
        <v>1</v>
      </c>
      <c r="P346" s="48">
        <f t="shared" si="56"/>
        <v>0</v>
      </c>
      <c r="Q346" s="49">
        <f t="shared" si="57"/>
        <v>1</v>
      </c>
      <c r="R346" s="48">
        <f t="shared" si="58"/>
        <v>2</v>
      </c>
      <c r="S346" s="49">
        <f t="shared" si="59"/>
        <v>0</v>
      </c>
      <c r="T346" s="54" t="str">
        <f t="shared" si="60"/>
        <v>T</v>
      </c>
      <c r="U346" s="55" t="str">
        <f t="shared" si="61"/>
        <v>H</v>
      </c>
    </row>
    <row r="347" spans="2:21" x14ac:dyDescent="0.25">
      <c r="B347" s="7">
        <v>335</v>
      </c>
      <c r="C347" s="4">
        <f>$D$6*($D$7*SIN($B347*2*PI()/$D$2)+$D$5)</f>
        <v>-233.73240999329133</v>
      </c>
      <c r="D347" s="59">
        <f>$D$6*($D$7*SIN( ($B347*2*PI()/$D$2) - (2*PI()/3) )+$D$5)</f>
        <v>-79.033949135621413</v>
      </c>
      <c r="E347" s="59">
        <f>$D$6*($D$7*SIN( ($B347*2*PI()/$D$2) + (2*PI()/3) )+$D$5)</f>
        <v>312.76635912891271</v>
      </c>
      <c r="F347" s="19">
        <f t="shared" si="53"/>
        <v>11</v>
      </c>
      <c r="H347" s="11">
        <f>IF( OR( $F347=7,$F347=8,$F347=1,$F347=2 ), 0,   IF( OR( $F347=3,$F347=4,$F347=11,$F347=12 ), -1, 1) ) * $H$7 * IF( OR( $F347=5,$F347=6,$F347=11,$F347=12 ), $C347, $E347 ) * $I$3</f>
        <v>0.71725068473051579</v>
      </c>
      <c r="I347" s="11">
        <f>IF( OR( $F347=5,$F347=6,$F347=11,$F347=12 ), 0, IF( OR( $F347=3,$F347=4,$F347=7,$F347=8 ), -1, 1 ) ) * $H$7 * IF( OR( $F347=3,$F347=4,$F347=9,$F347=10 ), D347, C347 ) * $I$3</f>
        <v>0</v>
      </c>
      <c r="J347" s="11">
        <f>IF( OR( $F347=3,$F347=4,$F347=9,$F347=10 ), 0, IF( OR( $F347=7,$F347=8,$F347=11,$F347=12 ), -1, 1 ) ) * $H$7 * IF( OR( $F347=5,$F347=6,$F347=11,$F347=12 ), D347, E347 ) * $I$3</f>
        <v>0.24253014006961324</v>
      </c>
      <c r="K347" s="11">
        <f>$I$3 + IF( OR( $F347=3,$F347=4,$F347=7,$F347=8,$F347=11,$F347=12 ), -1, 1 ) * $H$7 * IF( OR( $F347=3, $F347=4, $F347=9, $F347=10 ), C347, IF( OR( $F347=5, $F347=6, $F347=11, $F347=12 ), E347, D347 ) ) * $I$3</f>
        <v>4.021917519987106E-2</v>
      </c>
      <c r="L347" s="12">
        <f t="shared" si="52"/>
        <v>1</v>
      </c>
      <c r="N347" s="48">
        <f t="shared" si="54"/>
        <v>0</v>
      </c>
      <c r="O347" s="49">
        <f t="shared" si="55"/>
        <v>1</v>
      </c>
      <c r="P347" s="48">
        <f t="shared" si="56"/>
        <v>0</v>
      </c>
      <c r="Q347" s="49">
        <f t="shared" si="57"/>
        <v>1</v>
      </c>
      <c r="R347" s="48">
        <f t="shared" si="58"/>
        <v>2</v>
      </c>
      <c r="S347" s="49">
        <f t="shared" si="59"/>
        <v>0</v>
      </c>
      <c r="T347" s="54" t="str">
        <f t="shared" si="60"/>
        <v>T</v>
      </c>
      <c r="U347" s="55" t="str">
        <f t="shared" si="61"/>
        <v>H</v>
      </c>
    </row>
    <row r="348" spans="2:21" x14ac:dyDescent="0.25">
      <c r="B348" s="7">
        <v>336</v>
      </c>
      <c r="C348" s="4">
        <f>$D$6*($D$7*SIN($B348*2*PI()/$D$2)+$D$5)</f>
        <v>-230.00000000000006</v>
      </c>
      <c r="D348" s="59">
        <f>$D$6*($D$7*SIN( ($B348*2*PI()/$D$2) - (2*PI()/3) )+$D$5)</f>
        <v>-84.185842870420899</v>
      </c>
      <c r="E348" s="59">
        <f>$D$6*($D$7*SIN( ($B348*2*PI()/$D$2) + (2*PI()/3) )+$D$5)</f>
        <v>314.18584287042091</v>
      </c>
      <c r="F348" s="19">
        <f t="shared" si="53"/>
        <v>11</v>
      </c>
      <c r="H348" s="11">
        <f>IF( OR( $F348=7,$F348=8,$F348=1,$F348=2 ), 0,   IF( OR( $F348=3,$F348=4,$F348=11,$F348=12 ), -1, 1) ) * $H$7 * IF( OR( $F348=5,$F348=6,$F348=11,$F348=12 ), $C348, $E348 ) * $I$3</f>
        <v>0.70579710144927543</v>
      </c>
      <c r="I348" s="11">
        <f>IF( OR( $F348=5,$F348=6,$F348=11,$F348=12 ), 0, IF( OR( $F348=3,$F348=4,$F348=7,$F348=8 ), -1, 1 ) ) * $H$7 * IF( OR( $F348=3,$F348=4,$F348=9,$F348=10 ), D348, C348 ) * $I$3</f>
        <v>0</v>
      </c>
      <c r="J348" s="11">
        <f>IF( OR( $F348=3,$F348=4,$F348=9,$F348=10 ), 0, IF( OR( $F348=7,$F348=8,$F348=11,$F348=12 ), -1, 1 ) ) * $H$7 * IF( OR( $F348=5,$F348=6,$F348=11,$F348=12 ), D348, E348 ) * $I$3</f>
        <v>0.25833966904785738</v>
      </c>
      <c r="K348" s="11">
        <f>$I$3 + IF( OR( $F348=3,$F348=4,$F348=7,$F348=8,$F348=11,$F348=12 ), -1, 1 ) * $H$7 * IF( OR( $F348=3, $F348=4, $F348=9, $F348=10 ), C348, IF( OR( $F348=5, $F348=6, $F348=11, $F348=12 ), E348, D348 ) ) * $I$3</f>
        <v>3.5863229502867355E-2</v>
      </c>
      <c r="L348" s="12">
        <f t="shared" si="52"/>
        <v>1.0000000000000002</v>
      </c>
      <c r="N348" s="48">
        <f t="shared" si="54"/>
        <v>0</v>
      </c>
      <c r="O348" s="49">
        <f t="shared" si="55"/>
        <v>1</v>
      </c>
      <c r="P348" s="48">
        <f t="shared" si="56"/>
        <v>0</v>
      </c>
      <c r="Q348" s="49">
        <f t="shared" si="57"/>
        <v>1</v>
      </c>
      <c r="R348" s="48">
        <f t="shared" si="58"/>
        <v>2</v>
      </c>
      <c r="S348" s="49">
        <f t="shared" si="59"/>
        <v>0</v>
      </c>
      <c r="T348" s="54" t="str">
        <f t="shared" si="60"/>
        <v>T</v>
      </c>
      <c r="U348" s="55" t="str">
        <f t="shared" si="61"/>
        <v>H</v>
      </c>
    </row>
    <row r="349" spans="2:21" x14ac:dyDescent="0.25">
      <c r="B349" s="7">
        <v>337</v>
      </c>
      <c r="C349" s="4">
        <f>$D$6*($D$7*SIN($B349*2*PI()/$D$2)+$D$5)</f>
        <v>-226.20601344510737</v>
      </c>
      <c r="D349" s="59">
        <f>$D$6*($D$7*SIN( ($B349*2*PI()/$D$2) - (2*PI()/3) )+$D$5)</f>
        <v>-89.31519801939622</v>
      </c>
      <c r="E349" s="59">
        <f>$D$6*($D$7*SIN( ($B349*2*PI()/$D$2) + (2*PI()/3) )+$D$5)</f>
        <v>315.52121146450349</v>
      </c>
      <c r="F349" s="19">
        <f t="shared" si="53"/>
        <v>11</v>
      </c>
      <c r="H349" s="11">
        <f>IF( OR( $F349=7,$F349=8,$F349=1,$F349=2 ), 0,   IF( OR( $F349=3,$F349=4,$F349=11,$F349=12 ), -1, 1) ) * $H$7 * IF( OR( $F349=5,$F349=6,$F349=11,$F349=12 ), $C349, $E349 ) * $I$3</f>
        <v>0.69415455921718505</v>
      </c>
      <c r="I349" s="11">
        <f>IF( OR( $F349=5,$F349=6,$F349=11,$F349=12 ), 0, IF( OR( $F349=3,$F349=4,$F349=7,$F349=8 ), -1, 1 ) ) * $H$7 * IF( OR( $F349=3,$F349=4,$F349=9,$F349=10 ), D349, C349 ) * $I$3</f>
        <v>0</v>
      </c>
      <c r="J349" s="11">
        <f>IF( OR( $F349=3,$F349=4,$F349=9,$F349=10 ), 0, IF( OR( $F349=7,$F349=8,$F349=11,$F349=12 ), -1, 1 ) ) * $H$7 * IF( OR( $F349=5,$F349=6,$F349=11,$F349=12 ), D349, E349 ) * $I$3</f>
        <v>0.27408003424981697</v>
      </c>
      <c r="K349" s="11">
        <f>$I$3 + IF( OR( $F349=3,$F349=4,$F349=7,$F349=8,$F349=11,$F349=12 ), -1, 1 ) * $H$7 * IF( OR( $F349=3, $F349=4, $F349=9, $F349=10 ), C349, IF( OR( $F349=5, $F349=6, $F349=11, $F349=12 ), E349, D349 ) ) * $I$3</f>
        <v>3.1765406532998308E-2</v>
      </c>
      <c r="L349" s="12">
        <f t="shared" si="52"/>
        <v>1.0000000000000004</v>
      </c>
      <c r="N349" s="48">
        <f t="shared" si="54"/>
        <v>0</v>
      </c>
      <c r="O349" s="49">
        <f t="shared" si="55"/>
        <v>1</v>
      </c>
      <c r="P349" s="48">
        <f t="shared" si="56"/>
        <v>0</v>
      </c>
      <c r="Q349" s="49">
        <f t="shared" si="57"/>
        <v>1</v>
      </c>
      <c r="R349" s="48">
        <f t="shared" si="58"/>
        <v>2</v>
      </c>
      <c r="S349" s="49">
        <f t="shared" si="59"/>
        <v>0</v>
      </c>
      <c r="T349" s="54" t="str">
        <f t="shared" si="60"/>
        <v>T</v>
      </c>
      <c r="U349" s="55" t="str">
        <f t="shared" si="61"/>
        <v>H</v>
      </c>
    </row>
    <row r="350" spans="2:21" x14ac:dyDescent="0.25">
      <c r="B350" s="7">
        <v>338</v>
      </c>
      <c r="C350" s="4">
        <f>$D$6*($D$7*SIN($B350*2*PI()/$D$2)+$D$5)</f>
        <v>-222.35146607055563</v>
      </c>
      <c r="D350" s="59">
        <f>$D$6*($D$7*SIN( ($B350*2*PI()/$D$2) - (2*PI()/3) )+$D$5)</f>
        <v>-94.42064133014226</v>
      </c>
      <c r="E350" s="59">
        <f>$D$6*($D$7*SIN( ($B350*2*PI()/$D$2) + (2*PI()/3) )+$D$5)</f>
        <v>316.77210740069773</v>
      </c>
      <c r="F350" s="19">
        <f t="shared" si="53"/>
        <v>11</v>
      </c>
      <c r="H350" s="11">
        <f>IF( OR( $F350=7,$F350=8,$F350=1,$F350=2 ), 0,   IF( OR( $F350=3,$F350=4,$F350=11,$F350=12 ), -1, 1) ) * $H$7 * IF( OR( $F350=5,$F350=6,$F350=11,$F350=12 ), $C350, $E350 ) * $I$3</f>
        <v>0.68232617502432624</v>
      </c>
      <c r="I350" s="11">
        <f>IF( OR( $F350=5,$F350=6,$F350=11,$F350=12 ), 0, IF( OR( $F350=3,$F350=4,$F350=7,$F350=8 ), -1, 1 ) ) * $H$7 * IF( OR( $F350=3,$F350=4,$F350=9,$F350=10 ), D350, C350 ) * $I$3</f>
        <v>0</v>
      </c>
      <c r="J350" s="11">
        <f>IF( OR( $F350=3,$F350=4,$F350=9,$F350=10 ), 0, IF( OR( $F350=7,$F350=8,$F350=11,$F350=12 ), -1, 1 ) ) * $H$7 * IF( OR( $F350=5,$F350=6,$F350=11,$F350=12 ), D350, E350 ) * $I$3</f>
        <v>0.28974702159911325</v>
      </c>
      <c r="K350" s="11">
        <f>$I$3 + IF( OR( $F350=3,$F350=4,$F350=7,$F350=8,$F350=11,$F350=12 ), -1, 1 ) * $H$7 * IF( OR( $F350=3, $F350=4, $F350=9, $F350=10 ), C350, IF( OR( $F350=5, $F350=6, $F350=11, $F350=12 ), E350, D350 ) ) * $I$3</f>
        <v>2.792680337656106E-2</v>
      </c>
      <c r="L350" s="12">
        <f t="shared" si="52"/>
        <v>1.0000000000000004</v>
      </c>
      <c r="N350" s="48">
        <f t="shared" si="54"/>
        <v>0</v>
      </c>
      <c r="O350" s="49">
        <f t="shared" si="55"/>
        <v>1</v>
      </c>
      <c r="P350" s="48">
        <f t="shared" si="56"/>
        <v>0</v>
      </c>
      <c r="Q350" s="49">
        <f t="shared" si="57"/>
        <v>1</v>
      </c>
      <c r="R350" s="48">
        <f t="shared" si="58"/>
        <v>2</v>
      </c>
      <c r="S350" s="49">
        <f t="shared" si="59"/>
        <v>0</v>
      </c>
      <c r="T350" s="54" t="str">
        <f t="shared" si="60"/>
        <v>T</v>
      </c>
      <c r="U350" s="55" t="str">
        <f t="shared" si="61"/>
        <v>H</v>
      </c>
    </row>
    <row r="351" spans="2:21" x14ac:dyDescent="0.25">
      <c r="B351" s="7">
        <v>339</v>
      </c>
      <c r="C351" s="4">
        <f>$D$6*($D$7*SIN($B351*2*PI()/$D$2)+$D$5)</f>
        <v>-218.43738983188359</v>
      </c>
      <c r="D351" s="59">
        <f>$D$6*($D$7*SIN( ($B351*2*PI()/$D$2) - (2*PI()/3) )+$D$5)</f>
        <v>-99.500805952030078</v>
      </c>
      <c r="E351" s="59">
        <f>$D$6*($D$7*SIN( ($B351*2*PI()/$D$2) + (2*PI()/3) )+$D$5)</f>
        <v>317.93819578391361</v>
      </c>
      <c r="F351" s="19">
        <f t="shared" si="53"/>
        <v>11</v>
      </c>
      <c r="H351" s="11">
        <f>IF( OR( $F351=7,$F351=8,$F351=1,$F351=2 ), 0,   IF( OR( $F351=3,$F351=4,$F351=11,$F351=12 ), -1, 1) ) * $H$7 * IF( OR( $F351=5,$F351=6,$F351=11,$F351=12 ), $C351, $E351 ) * $I$3</f>
        <v>0.67031511561516877</v>
      </c>
      <c r="I351" s="11">
        <f>IF( OR( $F351=5,$F351=6,$F351=11,$F351=12 ), 0, IF( OR( $F351=3,$F351=4,$F351=7,$F351=8 ), -1, 1 ) ) * $H$7 * IF( OR( $F351=3,$F351=4,$F351=9,$F351=10 ), D351, C351 ) * $I$3</f>
        <v>0</v>
      </c>
      <c r="J351" s="11">
        <f>IF( OR( $F351=3,$F351=4,$F351=9,$F351=10 ), 0, IF( OR( $F351=7,$F351=8,$F351=11,$F351=12 ), -1, 1 ) ) * $H$7 * IF( OR( $F351=5,$F351=6,$F351=11,$F351=12 ), D351, E351 ) * $I$3</f>
        <v>0.30533643666438964</v>
      </c>
      <c r="K351" s="11">
        <f>$I$3 + IF( OR( $F351=3,$F351=4,$F351=7,$F351=8,$F351=11,$F351=12 ), -1, 1 ) * $H$7 * IF( OR( $F351=3, $F351=4, $F351=9, $F351=10 ), C351, IF( OR( $F351=5, $F351=6, $F351=11, $F351=12 ), E351, D351 ) ) * $I$3</f>
        <v>2.4348447720441757E-2</v>
      </c>
      <c r="L351" s="12">
        <f t="shared" si="52"/>
        <v>1</v>
      </c>
      <c r="N351" s="48">
        <f t="shared" si="54"/>
        <v>0</v>
      </c>
      <c r="O351" s="49">
        <f t="shared" si="55"/>
        <v>1</v>
      </c>
      <c r="P351" s="48">
        <f t="shared" si="56"/>
        <v>0</v>
      </c>
      <c r="Q351" s="49">
        <f t="shared" si="57"/>
        <v>1</v>
      </c>
      <c r="R351" s="48">
        <f t="shared" si="58"/>
        <v>2</v>
      </c>
      <c r="S351" s="49">
        <f t="shared" si="59"/>
        <v>0</v>
      </c>
      <c r="T351" s="54" t="str">
        <f t="shared" si="60"/>
        <v>T</v>
      </c>
      <c r="U351" s="55" t="str">
        <f t="shared" si="61"/>
        <v>H</v>
      </c>
    </row>
    <row r="352" spans="2:21" x14ac:dyDescent="0.25">
      <c r="B352" s="7">
        <v>340</v>
      </c>
      <c r="C352" s="4">
        <f>$D$6*($D$7*SIN($B352*2*PI()/$D$2)+$D$5)</f>
        <v>-214.46483262194587</v>
      </c>
      <c r="D352" s="59">
        <f>$D$6*($D$7*SIN( ($B352*2*PI()/$D$2) - (2*PI()/3) )+$D$5)</f>
        <v>-104.55433180214813</v>
      </c>
      <c r="E352" s="59">
        <f>$D$6*($D$7*SIN( ($B352*2*PI()/$D$2) + (2*PI()/3) )+$D$5)</f>
        <v>319.01916442409396</v>
      </c>
      <c r="F352" s="19">
        <f t="shared" si="53"/>
        <v>11</v>
      </c>
      <c r="H352" s="11">
        <f>IF( OR( $F352=7,$F352=8,$F352=1,$F352=2 ), 0,   IF( OR( $F352=3,$F352=4,$F352=11,$F352=12 ), -1, 1) ) * $H$7 * IF( OR( $F352=5,$F352=6,$F352=11,$F352=12 ), $C352, $E352 ) * $I$3</f>
        <v>0.65812459664075373</v>
      </c>
      <c r="I352" s="11">
        <f>IF( OR( $F352=5,$F352=6,$F352=11,$F352=12 ), 0, IF( OR( $F352=3,$F352=4,$F352=7,$F352=8 ), -1, 1 ) ) * $H$7 * IF( OR( $F352=3,$F352=4,$F352=9,$F352=10 ), D352, C352 ) * $I$3</f>
        <v>0</v>
      </c>
      <c r="J352" s="11">
        <f>IF( OR( $F352=3,$F352=4,$F352=9,$F352=10 ), 0, IF( OR( $F352=7,$F352=8,$F352=11,$F352=12 ), -1, 1 ) ) * $H$7 * IF( OR( $F352=5,$F352=6,$F352=11,$F352=12 ), D352, E352 ) * $I$3</f>
        <v>0.32084410578226924</v>
      </c>
      <c r="K352" s="11">
        <f>$I$3 + IF( OR( $F352=3,$F352=4,$F352=7,$F352=8,$F352=11,$F352=12 ), -1, 1 ) * $H$7 * IF( OR( $F352=3, $F352=4, $F352=9, $F352=10 ), C352, IF( OR( $F352=5, $F352=6, $F352=11, $F352=12 ), E352, D352 ) ) * $I$3</f>
        <v>2.1031297576977193E-2</v>
      </c>
      <c r="L352" s="12">
        <f t="shared" si="52"/>
        <v>1</v>
      </c>
      <c r="N352" s="48">
        <f t="shared" si="54"/>
        <v>0</v>
      </c>
      <c r="O352" s="49">
        <f t="shared" si="55"/>
        <v>1</v>
      </c>
      <c r="P352" s="48">
        <f t="shared" si="56"/>
        <v>0</v>
      </c>
      <c r="Q352" s="49">
        <f t="shared" si="57"/>
        <v>1</v>
      </c>
      <c r="R352" s="48">
        <f t="shared" si="58"/>
        <v>2</v>
      </c>
      <c r="S352" s="49">
        <f t="shared" si="59"/>
        <v>0</v>
      </c>
      <c r="T352" s="54" t="str">
        <f t="shared" si="60"/>
        <v>T</v>
      </c>
      <c r="U352" s="55" t="str">
        <f t="shared" si="61"/>
        <v>H</v>
      </c>
    </row>
    <row r="353" spans="1:21" x14ac:dyDescent="0.25">
      <c r="B353" s="7">
        <v>341</v>
      </c>
      <c r="C353" s="4">
        <f>$D$6*($D$7*SIN($B353*2*PI()/$D$2)+$D$5)</f>
        <v>-210.43485799036804</v>
      </c>
      <c r="D353" s="59">
        <f>$D$6*($D$7*SIN( ($B353*2*PI()/$D$2) - (2*PI()/3) )+$D$5)</f>
        <v>-109.57986592942682</v>
      </c>
      <c r="E353" s="59">
        <f>$D$6*($D$7*SIN( ($B353*2*PI()/$D$2) + (2*PI()/3) )+$D$5)</f>
        <v>320.01472391979485</v>
      </c>
      <c r="F353" s="19">
        <f t="shared" si="53"/>
        <v>11</v>
      </c>
      <c r="H353" s="11">
        <f>IF( OR( $F353=7,$F353=8,$F353=1,$F353=2 ), 0,   IF( OR( $F353=3,$F353=4,$F353=11,$F353=12 ), -1, 1) ) * $H$7 * IF( OR( $F353=5,$F353=6,$F353=11,$F353=12 ), $C353, $E353 ) * $I$3</f>
        <v>0.64575788179778959</v>
      </c>
      <c r="I353" s="11">
        <f>IF( OR( $F353=5,$F353=6,$F353=11,$F353=12 ), 0, IF( OR( $F353=3,$F353=4,$F353=7,$F353=8 ), -1, 1 ) ) * $H$7 * IF( OR( $F353=3,$F353=4,$F353=9,$F353=10 ), D353, C353 ) * $I$3</f>
        <v>0</v>
      </c>
      <c r="J353" s="11">
        <f>IF( OR( $F353=3,$F353=4,$F353=9,$F353=10 ), 0, IF( OR( $F353=7,$F353=8,$F353=11,$F353=12 ), -1, 1 ) ) * $H$7 * IF( OR( $F353=5,$F353=6,$F353=11,$F353=12 ), D353, E353 ) * $I$3</f>
        <v>0.33626587717473755</v>
      </c>
      <c r="K353" s="11">
        <f>$I$3 + IF( OR( $F353=3,$F353=4,$F353=7,$F353=8,$F353=11,$F353=12 ), -1, 1 ) * $H$7 * IF( OR( $F353=3, $F353=4, $F353=9, $F353=10 ), C353, IF( OR( $F353=5, $F353=6, $F353=11, $F353=12 ), E353, D353 ) ) * $I$3</f>
        <v>1.7976241027472861E-2</v>
      </c>
      <c r="L353" s="12">
        <f t="shared" si="52"/>
        <v>1</v>
      </c>
      <c r="N353" s="48">
        <f t="shared" si="54"/>
        <v>0</v>
      </c>
      <c r="O353" s="49">
        <f t="shared" si="55"/>
        <v>1</v>
      </c>
      <c r="P353" s="48">
        <f t="shared" si="56"/>
        <v>0</v>
      </c>
      <c r="Q353" s="49">
        <f t="shared" si="57"/>
        <v>1</v>
      </c>
      <c r="R353" s="48">
        <f t="shared" si="58"/>
        <v>2</v>
      </c>
      <c r="S353" s="49">
        <f t="shared" si="59"/>
        <v>0</v>
      </c>
      <c r="T353" s="54" t="str">
        <f t="shared" si="60"/>
        <v>T</v>
      </c>
      <c r="U353" s="55" t="str">
        <f t="shared" si="61"/>
        <v>H</v>
      </c>
    </row>
    <row r="354" spans="1:21" x14ac:dyDescent="0.25">
      <c r="B354" s="7">
        <v>342</v>
      </c>
      <c r="C354" s="4">
        <f>$D$6*($D$7*SIN($B354*2*PI()/$D$2)+$D$5)</f>
        <v>-206.34854485880649</v>
      </c>
      <c r="D354" s="59">
        <f>$D$6*($D$7*SIN( ($B354*2*PI()/$D$2) - (2*PI()/3) )+$D$5)</f>
        <v>-114.57606287685955</v>
      </c>
      <c r="E354" s="59">
        <f>$D$6*($D$7*SIN( ($B354*2*PI()/$D$2) + (2*PI()/3) )+$D$5)</f>
        <v>320.92460773566597</v>
      </c>
      <c r="F354" s="19">
        <f t="shared" si="53"/>
        <v>11</v>
      </c>
      <c r="H354" s="11">
        <f>IF( OR( $F354=7,$F354=8,$F354=1,$F354=2 ), 0,   IF( OR( $F354=3,$F354=4,$F354=11,$F354=12 ), -1, 1) ) * $H$7 * IF( OR( $F354=5,$F354=6,$F354=11,$F354=12 ), $C354, $E354 ) * $I$3</f>
        <v>0.63321828195487551</v>
      </c>
      <c r="I354" s="11">
        <f>IF( OR( $F354=5,$F354=6,$F354=11,$F354=12 ), 0, IF( OR( $F354=3,$F354=4,$F354=7,$F354=8 ), -1, 1 ) ) * $H$7 * IF( OR( $F354=3,$F354=4,$F354=9,$F354=10 ), D354, C354 ) * $I$3</f>
        <v>0</v>
      </c>
      <c r="J354" s="11">
        <f>IF( OR( $F354=3,$F354=4,$F354=9,$F354=10 ), 0, IF( OR( $F354=7,$F354=8,$F354=11,$F354=12 ), -1, 1 ) ) * $H$7 * IF( OR( $F354=5,$F354=6,$F354=11,$F354=12 ), D354, E354 ) * $I$3</f>
        <v>0.35159762206068423</v>
      </c>
      <c r="K354" s="11">
        <f>$I$3 + IF( OR( $F354=3,$F354=4,$F354=7,$F354=8,$F354=11,$F354=12 ), -1, 1 ) * $H$7 * IF( OR( $F354=3, $F354=4, $F354=9, $F354=10 ), C354, IF( OR( $F354=5, $F354=6, $F354=11, $F354=12 ), E354, D354 ) ) * $I$3</f>
        <v>1.5184095984440482E-2</v>
      </c>
      <c r="L354" s="12">
        <f t="shared" si="52"/>
        <v>1.0000000000000002</v>
      </c>
      <c r="N354" s="48">
        <f t="shared" si="54"/>
        <v>0</v>
      </c>
      <c r="O354" s="49">
        <f t="shared" si="55"/>
        <v>1</v>
      </c>
      <c r="P354" s="48">
        <f t="shared" si="56"/>
        <v>0</v>
      </c>
      <c r="Q354" s="49">
        <f t="shared" si="57"/>
        <v>1</v>
      </c>
      <c r="R354" s="48">
        <f t="shared" si="58"/>
        <v>2</v>
      </c>
      <c r="S354" s="49">
        <f t="shared" si="59"/>
        <v>0</v>
      </c>
      <c r="T354" s="54" t="str">
        <f t="shared" si="60"/>
        <v>T</v>
      </c>
      <c r="U354" s="55" t="str">
        <f t="shared" si="61"/>
        <v>H</v>
      </c>
    </row>
    <row r="355" spans="1:21" x14ac:dyDescent="0.25">
      <c r="B355" s="7">
        <v>343</v>
      </c>
      <c r="C355" s="4">
        <f>$D$6*($D$7*SIN($B355*2*PI()/$D$2)+$D$5)</f>
        <v>-202.20698723209756</v>
      </c>
      <c r="D355" s="59">
        <f>$D$6*($D$7*SIN( ($B355*2*PI()/$D$2) - (2*PI()/3) )+$D$5)</f>
        <v>-119.54158504171053</v>
      </c>
      <c r="E355" s="59">
        <f>$D$6*($D$7*SIN( ($B355*2*PI()/$D$2) + (2*PI()/3) )+$D$5)</f>
        <v>321.74857227380801</v>
      </c>
      <c r="F355" s="19">
        <f t="shared" si="53"/>
        <v>11</v>
      </c>
      <c r="H355" s="11">
        <f>IF( OR( $F355=7,$F355=8,$F355=1,$F355=2 ), 0,   IF( OR( $F355=3,$F355=4,$F355=11,$F355=12 ), -1, 1) ) * $H$7 * IF( OR( $F355=5,$F355=6,$F355=11,$F355=12 ), $C355, $E355 ) * $I$3</f>
        <v>0.62050915426610898</v>
      </c>
      <c r="I355" s="11">
        <f>IF( OR( $F355=5,$F355=6,$F355=11,$F355=12 ), 0, IF( OR( $F355=3,$F355=4,$F355=7,$F355=8 ), -1, 1 ) ) * $H$7 * IF( OR( $F355=3,$F355=4,$F355=9,$F355=10 ), D355, C355 ) * $I$3</f>
        <v>0</v>
      </c>
      <c r="J355" s="11">
        <f>IF( OR( $F355=3,$F355=4,$F355=9,$F355=10 ), 0, IF( OR( $F355=7,$F355=8,$F355=11,$F355=12 ), -1, 1 ) ) * $H$7 * IF( OR( $F355=5,$F355=6,$F355=11,$F355=12 ), D355, E355 ) * $I$3</f>
        <v>0.36683523576126664</v>
      </c>
      <c r="K355" s="11">
        <f>$I$3 + IF( OR( $F355=3,$F355=4,$F355=7,$F355=8,$F355=11,$F355=12 ), -1, 1 ) * $H$7 * IF( OR( $F355=3, $F355=4, $F355=9, $F355=10 ), C355, IF( OR( $F355=5, $F355=6, $F355=11, $F355=12 ), E355, D355 ) ) * $I$3</f>
        <v>1.2655609972624604E-2</v>
      </c>
      <c r="L355" s="12">
        <f t="shared" si="52"/>
        <v>1.0000000000000002</v>
      </c>
      <c r="N355" s="48">
        <f t="shared" si="54"/>
        <v>0</v>
      </c>
      <c r="O355" s="49">
        <f t="shared" si="55"/>
        <v>1</v>
      </c>
      <c r="P355" s="48">
        <f t="shared" si="56"/>
        <v>0</v>
      </c>
      <c r="Q355" s="49">
        <f t="shared" si="57"/>
        <v>1</v>
      </c>
      <c r="R355" s="48">
        <f t="shared" si="58"/>
        <v>2</v>
      </c>
      <c r="S355" s="49">
        <f t="shared" si="59"/>
        <v>0</v>
      </c>
      <c r="T355" s="54" t="str">
        <f t="shared" si="60"/>
        <v>T</v>
      </c>
      <c r="U355" s="55" t="str">
        <f t="shared" si="61"/>
        <v>H</v>
      </c>
    </row>
    <row r="356" spans="1:21" x14ac:dyDescent="0.25">
      <c r="B356" s="7">
        <v>344</v>
      </c>
      <c r="C356" s="4">
        <f>$D$6*($D$7*SIN($B356*2*PI()/$D$2)+$D$5)</f>
        <v>-198.01129390536462</v>
      </c>
      <c r="D356" s="59">
        <f>$D$6*($D$7*SIN( ($B356*2*PI()/$D$2) - (2*PI()/3) )+$D$5)</f>
        <v>-124.47510303362527</v>
      </c>
      <c r="E356" s="59">
        <f>$D$6*($D$7*SIN( ($B356*2*PI()/$D$2) + (2*PI()/3) )+$D$5)</f>
        <v>322.4863969389898</v>
      </c>
      <c r="F356" s="19">
        <f t="shared" si="53"/>
        <v>11</v>
      </c>
      <c r="H356" s="11">
        <f>IF( OR( $F356=7,$F356=8,$F356=1,$F356=2 ), 0,   IF( OR( $F356=3,$F356=4,$F356=11,$F356=12 ), -1, 1) ) * $H$7 * IF( OR( $F356=5,$F356=6,$F356=11,$F356=12 ), $C356, $E356 ) * $I$3</f>
        <v>0.60763390127229078</v>
      </c>
      <c r="I356" s="11">
        <f>IF( OR( $F356=5,$F356=6,$F356=11,$F356=12 ), 0, IF( OR( $F356=3,$F356=4,$F356=7,$F356=8 ), -1, 1 ) ) * $H$7 * IF( OR( $F356=3,$F356=4,$F356=9,$F356=10 ), D356, C356 ) * $I$3</f>
        <v>0</v>
      </c>
      <c r="J356" s="11">
        <f>IF( OR( $F356=3,$F356=4,$F356=9,$F356=10 ), 0, IF( OR( $F356=7,$F356=8,$F356=11,$F356=12 ), -1, 1 ) ) * $H$7 * IF( OR( $F356=5,$F356=6,$F356=11,$F356=12 ), D356, E356 ) * $I$3</f>
        <v>0.38197463879883742</v>
      </c>
      <c r="K356" s="11">
        <f>$I$3 + IF( OR( $F356=3,$F356=4,$F356=7,$F356=8,$F356=11,$F356=12 ), -1, 1 ) * $H$7 * IF( OR( $F356=3, $F356=4, $F356=9, $F356=10 ), C356, IF( OR( $F356=5, $F356=6, $F356=11, $F356=12 ), E356, D356 ) ) * $I$3</f>
        <v>1.0391459928872138E-2</v>
      </c>
      <c r="L356" s="12">
        <f t="shared" si="52"/>
        <v>1.0000000000000004</v>
      </c>
      <c r="N356" s="48">
        <f t="shared" si="54"/>
        <v>0</v>
      </c>
      <c r="O356" s="49">
        <f t="shared" si="55"/>
        <v>1</v>
      </c>
      <c r="P356" s="48">
        <f t="shared" si="56"/>
        <v>0</v>
      </c>
      <c r="Q356" s="49">
        <f t="shared" si="57"/>
        <v>1</v>
      </c>
      <c r="R356" s="48">
        <f t="shared" si="58"/>
        <v>2</v>
      </c>
      <c r="S356" s="49">
        <f t="shared" si="59"/>
        <v>0</v>
      </c>
      <c r="T356" s="54" t="str">
        <f t="shared" si="60"/>
        <v>T</v>
      </c>
      <c r="U356" s="55" t="str">
        <f t="shared" si="61"/>
        <v>H</v>
      </c>
    </row>
    <row r="357" spans="1:21" x14ac:dyDescent="0.25">
      <c r="B357" s="7">
        <v>345</v>
      </c>
      <c r="C357" s="4">
        <f>$D$6*($D$7*SIN($B357*2*PI()/$D$2)+$D$5)</f>
        <v>-193.7625881671664</v>
      </c>
      <c r="D357" s="59">
        <f>$D$6*($D$7*SIN( ($B357*2*PI()/$D$2) - (2*PI()/3) )+$D$5)</f>
        <v>-129.37529603054108</v>
      </c>
      <c r="E357" s="59">
        <f>$D$6*($D$7*SIN( ($B357*2*PI()/$D$2) + (2*PI()/3) )+$D$5)</f>
        <v>323.13788419770736</v>
      </c>
      <c r="F357" s="19">
        <f t="shared" si="53"/>
        <v>11</v>
      </c>
      <c r="H357" s="11">
        <f>IF( OR( $F357=7,$F357=8,$F357=1,$F357=2 ), 0,   IF( OR( $F357=3,$F357=4,$F357=11,$F357=12 ), -1, 1) ) * $H$7 * IF( OR( $F357=5,$F357=6,$F357=11,$F357=12 ), $C357, $E357 ) * $I$3</f>
        <v>0.59459596998998121</v>
      </c>
      <c r="I357" s="11">
        <f>IF( OR( $F357=5,$F357=6,$F357=11,$F357=12 ), 0, IF( OR( $F357=3,$F357=4,$F357=7,$F357=8 ), -1, 1 ) ) * $H$7 * IF( OR( $F357=3,$F357=4,$F357=9,$F357=10 ), D357, C357 ) * $I$3</f>
        <v>0</v>
      </c>
      <c r="J357" s="11">
        <f>IF( OR( $F357=3,$F357=4,$F357=9,$F357=10 ), 0, IF( OR( $F357=7,$F357=8,$F357=11,$F357=12 ), -1, 1 ) ) * $H$7 * IF( OR( $F357=5,$F357=6,$F357=11,$F357=12 ), D357, E357 ) * $I$3</f>
        <v>0.39701177798912096</v>
      </c>
      <c r="K357" s="11">
        <f>$I$3 + IF( OR( $F357=3,$F357=4,$F357=7,$F357=8,$F357=11,$F357=12 ), -1, 1 ) * $H$7 * IF( OR( $F357=3, $F357=4, $F357=9, $F357=10 ), C357, IF( OR( $F357=5, $F357=6, $F357=11, $F357=12 ), E357, D357 ) ) * $I$3</f>
        <v>8.3922520208982165E-3</v>
      </c>
      <c r="L357" s="12">
        <f t="shared" si="52"/>
        <v>1.0000000000000004</v>
      </c>
      <c r="N357" s="48">
        <f t="shared" si="54"/>
        <v>0</v>
      </c>
      <c r="O357" s="49">
        <f t="shared" si="55"/>
        <v>1</v>
      </c>
      <c r="P357" s="48">
        <f t="shared" si="56"/>
        <v>0</v>
      </c>
      <c r="Q357" s="49">
        <f t="shared" si="57"/>
        <v>1</v>
      </c>
      <c r="R357" s="48">
        <f t="shared" si="58"/>
        <v>2</v>
      </c>
      <c r="S357" s="49">
        <f t="shared" si="59"/>
        <v>0</v>
      </c>
      <c r="T357" s="54" t="str">
        <f t="shared" si="60"/>
        <v>T</v>
      </c>
      <c r="U357" s="55" t="str">
        <f t="shared" si="61"/>
        <v>H</v>
      </c>
    </row>
    <row r="358" spans="1:21" x14ac:dyDescent="0.25">
      <c r="B358" s="7">
        <v>346</v>
      </c>
      <c r="C358" s="4">
        <f>$D$6*($D$7*SIN($B358*2*PI()/$D$2)+$D$5)</f>
        <v>-189.46200749876681</v>
      </c>
      <c r="D358" s="59">
        <f>$D$6*($D$7*SIN( ($B358*2*PI()/$D$2) - (2*PI()/3) )+$D$5)</f>
        <v>-134.24085213230123</v>
      </c>
      <c r="E358" s="59">
        <f>$D$6*($D$7*SIN( ($B358*2*PI()/$D$2) + (2*PI()/3) )+$D$5)</f>
        <v>323.70285963106801</v>
      </c>
      <c r="F358" s="19">
        <f t="shared" si="53"/>
        <v>11</v>
      </c>
      <c r="H358" s="11">
        <f>IF( OR( $F358=7,$F358=8,$F358=1,$F358=2 ), 0,   IF( OR( $F358=3,$F358=4,$F358=11,$F358=12 ), -1, 1) ) * $H$7 * IF( OR( $F358=5,$F358=6,$F358=11,$F358=12 ), $C358, $E358 ) * $I$3</f>
        <v>0.58139885098865418</v>
      </c>
      <c r="I358" s="11">
        <f>IF( OR( $F358=5,$F358=6,$F358=11,$F358=12 ), 0, IF( OR( $F358=3,$F358=4,$F358=7,$F358=8 ), -1, 1 ) ) * $H$7 * IF( OR( $F358=3,$F358=4,$F358=9,$F358=10 ), D358, C358 ) * $I$3</f>
        <v>0</v>
      </c>
      <c r="J358" s="11">
        <f>IF( OR( $F358=3,$F358=4,$F358=9,$F358=10 ), 0, IF( OR( $F358=7,$F358=8,$F358=11,$F358=12 ), -1, 1 ) ) * $H$7 * IF( OR( $F358=5,$F358=6,$F358=11,$F358=12 ), D358, E358 ) * $I$3</f>
        <v>0.41194262752634331</v>
      </c>
      <c r="K358" s="11">
        <f>$I$3 + IF( OR( $F358=3,$F358=4,$F358=7,$F358=8,$F358=11,$F358=12 ), -1, 1 ) * $H$7 * IF( OR( $F358=3, $F358=4, $F358=9, $F358=10 ), C358, IF( OR( $F358=5, $F358=6, $F358=11, $F358=12 ), E358, D358 ) ) * $I$3</f>
        <v>6.6585214850025665E-3</v>
      </c>
      <c r="L358" s="12">
        <f t="shared" si="52"/>
        <v>1</v>
      </c>
      <c r="N358" s="48">
        <f t="shared" si="54"/>
        <v>0</v>
      </c>
      <c r="O358" s="49">
        <f t="shared" si="55"/>
        <v>1</v>
      </c>
      <c r="P358" s="48">
        <f t="shared" si="56"/>
        <v>0</v>
      </c>
      <c r="Q358" s="49">
        <f t="shared" si="57"/>
        <v>1</v>
      </c>
      <c r="R358" s="48">
        <f t="shared" si="58"/>
        <v>2</v>
      </c>
      <c r="S358" s="49">
        <f t="shared" si="59"/>
        <v>0</v>
      </c>
      <c r="T358" s="54" t="str">
        <f t="shared" si="60"/>
        <v>T</v>
      </c>
      <c r="U358" s="55" t="str">
        <f t="shared" si="61"/>
        <v>H</v>
      </c>
    </row>
    <row r="359" spans="1:21" x14ac:dyDescent="0.25">
      <c r="B359" s="7">
        <v>347</v>
      </c>
      <c r="C359" s="4">
        <f>$D$6*($D$7*SIN($B359*2*PI()/$D$2)+$D$5)</f>
        <v>-185.1107032696022</v>
      </c>
      <c r="D359" s="59">
        <f>$D$6*($D$7*SIN( ($B359*2*PI()/$D$2) - (2*PI()/3) )+$D$5)</f>
        <v>-139.07046871188436</v>
      </c>
      <c r="E359" s="59">
        <f>$D$6*($D$7*SIN( ($B359*2*PI()/$D$2) + (2*PI()/3) )+$D$5)</f>
        <v>324.18117198148644</v>
      </c>
      <c r="F359" s="19">
        <f t="shared" si="53"/>
        <v>11</v>
      </c>
      <c r="H359" s="11">
        <f>IF( OR( $F359=7,$F359=8,$F359=1,$F359=2 ), 0,   IF( OR( $F359=3,$F359=4,$F359=11,$F359=12 ), -1, 1) ) * $H$7 * IF( OR( $F359=5,$F359=6,$F359=11,$F359=12 ), $C359, $E359 ) * $I$3</f>
        <v>0.56804607745618307</v>
      </c>
      <c r="I359" s="11">
        <f>IF( OR( $F359=5,$F359=6,$F359=11,$F359=12 ), 0, IF( OR( $F359=3,$F359=4,$F359=7,$F359=8 ), -1, 1 ) ) * $H$7 * IF( OR( $F359=3,$F359=4,$F359=9,$F359=10 ), D359, C359 ) * $I$3</f>
        <v>0</v>
      </c>
      <c r="J359" s="11">
        <f>IF( OR( $F359=3,$F359=4,$F359=9,$F359=10 ), 0, IF( OR( $F359=7,$F359=8,$F359=11,$F359=12 ), -1, 1 ) ) * $H$7 * IF( OR( $F359=5,$F359=6,$F359=11,$F359=12 ), D359, E359 ) * $I$3</f>
        <v>0.42676319006104391</v>
      </c>
      <c r="K359" s="11">
        <f>$I$3 + IF( OR( $F359=3,$F359=4,$F359=7,$F359=8,$F359=11,$F359=12 ), -1, 1 ) * $H$7 * IF( OR( $F359=3, $F359=4, $F359=9, $F359=10 ), C359, IF( OR( $F359=5, $F359=6, $F359=11, $F359=12 ), E359, D359 ) ) * $I$3</f>
        <v>5.1907324827733525E-3</v>
      </c>
      <c r="L359" s="12">
        <f t="shared" si="52"/>
        <v>1.0000000000000004</v>
      </c>
      <c r="N359" s="48">
        <f t="shared" si="54"/>
        <v>0</v>
      </c>
      <c r="O359" s="49">
        <f t="shared" si="55"/>
        <v>1</v>
      </c>
      <c r="P359" s="48">
        <f t="shared" si="56"/>
        <v>0</v>
      </c>
      <c r="Q359" s="49">
        <f t="shared" si="57"/>
        <v>1</v>
      </c>
      <c r="R359" s="48">
        <f t="shared" si="58"/>
        <v>2</v>
      </c>
      <c r="S359" s="49">
        <f t="shared" si="59"/>
        <v>0</v>
      </c>
      <c r="T359" s="54" t="str">
        <f t="shared" si="60"/>
        <v>T</v>
      </c>
      <c r="U359" s="55" t="str">
        <f t="shared" si="61"/>
        <v>H</v>
      </c>
    </row>
    <row r="360" spans="1:21" x14ac:dyDescent="0.25">
      <c r="B360" s="7">
        <v>348</v>
      </c>
      <c r="C360" s="4">
        <f>$D$6*($D$7*SIN($B360*2*PI()/$D$2)+$D$5)</f>
        <v>-180.70984042903373</v>
      </c>
      <c r="D360" s="59">
        <f>$D$6*($D$7*SIN( ($B360*2*PI()/$D$2) - (2*PI()/3) )+$D$5)</f>
        <v>-143.86285276414696</v>
      </c>
      <c r="E360" s="59">
        <f>$D$6*($D$7*SIN( ($B360*2*PI()/$D$2) + (2*PI()/3) )+$D$5)</f>
        <v>324.57269319318067</v>
      </c>
      <c r="F360" s="19">
        <f t="shared" si="53"/>
        <v>11</v>
      </c>
      <c r="H360" s="11">
        <f>IF( OR( $F360=7,$F360=8,$F360=1,$F360=2 ), 0,   IF( OR( $F360=3,$F360=4,$F360=11,$F360=12 ), -1, 1) ) * $H$7 * IF( OR( $F360=5,$F360=6,$F360=11,$F360=12 ), $C360, $E360 ) * $I$3</f>
        <v>0.55454122425292629</v>
      </c>
      <c r="I360" s="11">
        <f>IF( OR( $F360=5,$F360=6,$F360=11,$F360=12 ), 0, IF( OR( $F360=3,$F360=4,$F360=7,$F360=8 ), -1, 1 ) ) * $H$7 * IF( OR( $F360=3,$F360=4,$F360=9,$F360=10 ), D360, C360 ) * $I$3</f>
        <v>0</v>
      </c>
      <c r="J360" s="11">
        <f>IF( OR( $F360=3,$F360=4,$F360=9,$F360=10 ), 0, IF( OR( $F360=7,$F360=8,$F360=11,$F360=12 ), -1, 1 ) ) * $H$7 * IF( OR( $F360=5,$F360=6,$F360=11,$F360=12 ), D360, E360 ) * $I$3</f>
        <v>0.44146949777025557</v>
      </c>
      <c r="K360" s="11">
        <f>$I$3 + IF( OR( $F360=3,$F360=4,$F360=7,$F360=8,$F360=11,$F360=12 ), -1, 1 ) * $H$7 * IF( OR( $F360=3, $F360=4, $F360=9, $F360=10 ), C360, IF( OR( $F360=5, $F360=6, $F360=11, $F360=12 ), E360, D360 ) ) * $I$3</f>
        <v>3.9892779768181397E-3</v>
      </c>
      <c r="L360" s="12">
        <f t="shared" si="52"/>
        <v>1</v>
      </c>
      <c r="N360" s="48">
        <f t="shared" si="54"/>
        <v>0</v>
      </c>
      <c r="O360" s="49">
        <f t="shared" si="55"/>
        <v>1</v>
      </c>
      <c r="P360" s="48">
        <f t="shared" si="56"/>
        <v>0</v>
      </c>
      <c r="Q360" s="49">
        <f t="shared" si="57"/>
        <v>1</v>
      </c>
      <c r="R360" s="48">
        <f t="shared" si="58"/>
        <v>2</v>
      </c>
      <c r="S360" s="49">
        <f t="shared" si="59"/>
        <v>0</v>
      </c>
      <c r="T360" s="54" t="str">
        <f t="shared" si="60"/>
        <v>T</v>
      </c>
      <c r="U360" s="55" t="str">
        <f t="shared" si="61"/>
        <v>H</v>
      </c>
    </row>
    <row r="361" spans="1:21" x14ac:dyDescent="0.25">
      <c r="B361" s="7">
        <v>349</v>
      </c>
      <c r="C361" s="4">
        <f>$D$6*($D$7*SIN($B361*2*PI()/$D$2)+$D$5)</f>
        <v>-176.26059719445965</v>
      </c>
      <c r="D361" s="59">
        <f>$D$6*($D$7*SIN( ($B361*2*PI()/$D$2) - (2*PI()/3) )+$D$5)</f>
        <v>-148.61672125199524</v>
      </c>
      <c r="E361" s="59">
        <f>$D$6*($D$7*SIN( ($B361*2*PI()/$D$2) + (2*PI()/3) )+$D$5)</f>
        <v>324.87731844645486</v>
      </c>
      <c r="F361" s="19">
        <f t="shared" si="53"/>
        <v>11</v>
      </c>
      <c r="H361" s="11">
        <f>IF( OR( $F361=7,$F361=8,$F361=1,$F361=2 ), 0,   IF( OR( $F361=3,$F361=4,$F361=11,$F361=12 ), -1, 1) ) * $H$7 * IF( OR( $F361=5,$F361=6,$F361=11,$F361=12 ), $C361, $E361 ) * $I$3</f>
        <v>0.54088790695464295</v>
      </c>
      <c r="I361" s="11">
        <f>IF( OR( $F361=5,$F361=6,$F361=11,$F361=12 ), 0, IF( OR( $F361=3,$F361=4,$F361=7,$F361=8 ), -1, 1 ) ) * $H$7 * IF( OR( $F361=3,$F361=4,$F361=9,$F361=10 ), D361, C361 ) * $I$3</f>
        <v>0</v>
      </c>
      <c r="J361" s="11">
        <f>IF( OR( $F361=3,$F361=4,$F361=9,$F361=10 ), 0, IF( OR( $F361=7,$F361=8,$F361=11,$F361=12 ), -1, 1 ) ) * $H$7 * IF( OR( $F361=5,$F361=6,$F361=11,$F361=12 ), D361, E361 ) * $I$3</f>
        <v>0.45605761341979628</v>
      </c>
      <c r="K361" s="11">
        <f>$I$3 + IF( OR( $F361=3,$F361=4,$F361=7,$F361=8,$F361=11,$F361=12 ), -1, 1 ) * $H$7 * IF( OR( $F361=3, $F361=4, $F361=9, $F361=10 ), C361, IF( OR( $F361=5, $F361=6, $F361=11, $F361=12 ), E361, D361 ) ) * $I$3</f>
        <v>3.0544796255609352E-3</v>
      </c>
      <c r="L361" s="12">
        <f t="shared" si="52"/>
        <v>1.0000000000000002</v>
      </c>
      <c r="N361" s="48">
        <f t="shared" si="54"/>
        <v>0</v>
      </c>
      <c r="O361" s="49">
        <f t="shared" si="55"/>
        <v>1</v>
      </c>
      <c r="P361" s="48">
        <f t="shared" si="56"/>
        <v>0</v>
      </c>
      <c r="Q361" s="49">
        <f t="shared" si="57"/>
        <v>1</v>
      </c>
      <c r="R361" s="48">
        <f t="shared" si="58"/>
        <v>2</v>
      </c>
      <c r="S361" s="49">
        <f t="shared" si="59"/>
        <v>0</v>
      </c>
      <c r="T361" s="54" t="str">
        <f t="shared" si="60"/>
        <v>T</v>
      </c>
      <c r="U361" s="55" t="str">
        <f t="shared" si="61"/>
        <v>H</v>
      </c>
    </row>
    <row r="362" spans="1:21" x14ac:dyDescent="0.25">
      <c r="B362" s="7">
        <v>350</v>
      </c>
      <c r="C362" s="4">
        <f>$D$6*($D$7*SIN($B362*2*PI()/$D$2)+$D$5)</f>
        <v>-171.76416473588108</v>
      </c>
      <c r="D362" s="59">
        <f>$D$6*($D$7*SIN( ($B362*2*PI()/$D$2) - (2*PI()/3) )+$D$5)</f>
        <v>-153.33080144988156</v>
      </c>
      <c r="E362" s="59">
        <f>$D$6*($D$7*SIN( ($B362*2*PI()/$D$2) + (2*PI()/3) )+$D$5)</f>
        <v>325.09496618576259</v>
      </c>
      <c r="F362" s="19">
        <f t="shared" si="53"/>
        <v>11</v>
      </c>
      <c r="H362" s="11">
        <f>IF( OR( $F362=7,$F362=8,$F362=1,$F362=2 ), 0,   IF( OR( $F362=3,$F362=4,$F362=11,$F362=12 ), -1, 1) ) * $H$7 * IF( OR( $F362=5,$F362=6,$F362=11,$F362=12 ), $C362, $E362 ) * $I$3</f>
        <v>0.52708978088452474</v>
      </c>
      <c r="I362" s="11">
        <f>IF( OR( $F362=5,$F362=6,$F362=11,$F362=12 ), 0, IF( OR( $F362=3,$F362=4,$F362=7,$F362=8 ), -1, 1 ) ) * $H$7 * IF( OR( $F362=3,$F362=4,$F362=9,$F362=10 ), D362, C362 ) * $I$3</f>
        <v>0</v>
      </c>
      <c r="J362" s="11">
        <f>IF( OR( $F362=3,$F362=4,$F362=9,$F362=10 ), 0, IF( OR( $F362=7,$F362=8,$F362=11,$F362=12 ), -1, 1 ) ) * $H$7 * IF( OR( $F362=5,$F362=6,$F362=11,$F362=12 ), D362, E362 ) * $I$3</f>
        <v>0.47052363141835102</v>
      </c>
      <c r="K362" s="11">
        <f>$I$3 + IF( OR( $F362=3,$F362=4,$F362=7,$F362=8,$F362=11,$F362=12 ), -1, 1 ) * $H$7 * IF( OR( $F362=3, $F362=4, $F362=9, $F362=10 ), C362, IF( OR( $F362=5, $F362=6, $F362=11, $F362=12 ), E362, D362 ) ) * $I$3</f>
        <v>2.3865876971245203E-3</v>
      </c>
      <c r="L362" s="12">
        <f t="shared" si="52"/>
        <v>1.0000000000000002</v>
      </c>
      <c r="N362" s="48">
        <f t="shared" si="54"/>
        <v>0</v>
      </c>
      <c r="O362" s="49">
        <f t="shared" si="55"/>
        <v>1</v>
      </c>
      <c r="P362" s="48">
        <f t="shared" si="56"/>
        <v>0</v>
      </c>
      <c r="Q362" s="49">
        <f t="shared" si="57"/>
        <v>1</v>
      </c>
      <c r="R362" s="48">
        <f t="shared" si="58"/>
        <v>2</v>
      </c>
      <c r="S362" s="49">
        <f t="shared" si="59"/>
        <v>0</v>
      </c>
      <c r="T362" s="54" t="str">
        <f t="shared" si="60"/>
        <v>T</v>
      </c>
      <c r="U362" s="55" t="str">
        <f t="shared" si="61"/>
        <v>H</v>
      </c>
    </row>
    <row r="363" spans="1:21" x14ac:dyDescent="0.25">
      <c r="B363" s="7">
        <v>351</v>
      </c>
      <c r="C363" s="4">
        <f>$D$6*($D$7*SIN($B363*2*PI()/$D$2)+$D$5)</f>
        <v>-167.22174685699449</v>
      </c>
      <c r="D363" s="59">
        <f>$D$6*($D$7*SIN( ($B363*2*PI()/$D$2) - (2*PI()/3) )+$D$5)</f>
        <v>-158.00383128454683</v>
      </c>
      <c r="E363" s="59">
        <f>$D$6*($D$7*SIN( ($B363*2*PI()/$D$2) + (2*PI()/3) )+$D$5)</f>
        <v>325.22557814154123</v>
      </c>
      <c r="F363" s="19">
        <f t="shared" si="53"/>
        <v>11</v>
      </c>
      <c r="H363" s="11">
        <f>IF( OR( $F363=7,$F363=8,$F363=1,$F363=2 ), 0,   IF( OR( $F363=3,$F363=4,$F363=11,$F363=12 ), -1, 1) ) * $H$7 * IF( OR( $F363=5,$F363=6,$F363=11,$F363=12 ), $C363, $E363 ) * $I$3</f>
        <v>0.51315054013457029</v>
      </c>
      <c r="I363" s="11">
        <f>IF( OR( $F363=5,$F363=6,$F363=11,$F363=12 ), 0, IF( OR( $F363=3,$F363=4,$F363=7,$F363=8 ), -1, 1 ) ) * $H$7 * IF( OR( $F363=3,$F363=4,$F363=9,$F363=10 ), D363, C363 ) * $I$3</f>
        <v>0</v>
      </c>
      <c r="J363" s="11">
        <f>IF( OR( $F363=3,$F363=4,$F363=9,$F363=10 ), 0, IF( OR( $F363=7,$F363=8,$F363=11,$F363=12 ), -1, 1 ) ) * $H$7 * IF( OR( $F363=5,$F363=6,$F363=11,$F363=12 ), D363, E363 ) * $I$3</f>
        <v>0.48486367886310205</v>
      </c>
      <c r="K363" s="11">
        <f>$I$3 + IF( OR( $F363=3,$F363=4,$F363=7,$F363=8,$F363=11,$F363=12 ), -1, 1 ) * $H$7 * IF( OR( $F363=3, $F363=4, $F363=9, $F363=10 ), C363, IF( OR( $F363=5, $F363=6, $F363=11, $F363=12 ), E363, D363 ) ) * $I$3</f>
        <v>1.9857810023279354E-3</v>
      </c>
      <c r="L363" s="12">
        <f t="shared" si="52"/>
        <v>1.0000000000000004</v>
      </c>
      <c r="N363" s="48">
        <f t="shared" si="54"/>
        <v>0</v>
      </c>
      <c r="O363" s="49">
        <f t="shared" si="55"/>
        <v>1</v>
      </c>
      <c r="P363" s="48">
        <f t="shared" si="56"/>
        <v>0</v>
      </c>
      <c r="Q363" s="49">
        <f t="shared" si="57"/>
        <v>1</v>
      </c>
      <c r="R363" s="48">
        <f t="shared" si="58"/>
        <v>2</v>
      </c>
      <c r="S363" s="49">
        <f t="shared" si="59"/>
        <v>0</v>
      </c>
      <c r="T363" s="54" t="str">
        <f t="shared" si="60"/>
        <v>T</v>
      </c>
      <c r="U363" s="55" t="str">
        <f t="shared" si="61"/>
        <v>H</v>
      </c>
    </row>
    <row r="364" spans="1:21" x14ac:dyDescent="0.25">
      <c r="A364" s="13"/>
      <c r="B364" s="14">
        <v>352</v>
      </c>
      <c r="C364" s="15">
        <f>$D$6*($D$7*SIN($B364*2*PI()/$D$2)+$D$5)</f>
        <v>-162.63455967290608</v>
      </c>
      <c r="D364" s="15">
        <f>$D$6*($D$7*SIN( ($B364*2*PI()/$D$2) - (2*PI()/3) )+$D$5)</f>
        <v>-162.63455967290585</v>
      </c>
      <c r="E364" s="15">
        <f>$D$6*($D$7*SIN( ($B364*2*PI()/$D$2) + (2*PI()/3) )+$D$5)</f>
        <v>325.26911934581187</v>
      </c>
      <c r="F364" s="19">
        <f t="shared" si="53"/>
        <v>12</v>
      </c>
      <c r="G364" s="13"/>
      <c r="H364" s="11">
        <f>IF( OR( $F364=7,$F364=8,$F364=1,$F364=2 ), 0,   IF( OR( $F364=3,$F364=4,$F364=11,$F364=12 ), -1, 1) ) * $H$7 * IF( OR( $F364=5,$F364=6,$F364=11,$F364=12 ), $C364, $E364 ) * $I$3</f>
        <v>0.49907391657659261</v>
      </c>
      <c r="I364" s="11">
        <f>IF( OR( $F364=5,$F364=6,$F364=11,$F364=12 ), 0, IF( OR( $F364=3,$F364=4,$F364=7,$F364=8 ), -1, 1 ) ) * $H$7 * IF( OR( $F364=3,$F364=4,$F364=9,$F364=10 ), D364, C364 ) * $I$3</f>
        <v>0</v>
      </c>
      <c r="J364" s="11">
        <f>IF( OR( $F364=3,$F364=4,$F364=9,$F364=10 ), 0, IF( OR( $F364=7,$F364=8,$F364=11,$F364=12 ), -1, 1 ) ) * $H$7 * IF( OR( $F364=5,$F364=6,$F364=11,$F364=12 ), D364, E364 ) * $I$3</f>
        <v>0.49907391657659189</v>
      </c>
      <c r="K364" s="11">
        <f>$I$3 + IF( OR( $F364=3,$F364=4,$F364=7,$F364=8,$F364=11,$F364=12 ), -1, 1 ) * $H$7 * IF( OR( $F364=3, $F364=4, $F364=9, $F364=10 ), C364, IF( OR( $F364=5, $F364=6, $F364=11, $F364=12 ), E364, D364 ) ) * $I$3</f>
        <v>1.8521668468156616E-3</v>
      </c>
      <c r="L364" s="14">
        <f t="shared" si="52"/>
        <v>1.0000000000000002</v>
      </c>
      <c r="N364" s="48">
        <f t="shared" si="54"/>
        <v>0</v>
      </c>
      <c r="O364" s="49">
        <f t="shared" si="55"/>
        <v>1</v>
      </c>
      <c r="P364" s="48">
        <f t="shared" si="56"/>
        <v>0</v>
      </c>
      <c r="Q364" s="49">
        <f t="shared" si="57"/>
        <v>1</v>
      </c>
      <c r="R364" s="48">
        <f t="shared" si="58"/>
        <v>2</v>
      </c>
      <c r="S364" s="49">
        <f t="shared" si="59"/>
        <v>0</v>
      </c>
      <c r="T364" s="54" t="str">
        <f t="shared" si="60"/>
        <v>T</v>
      </c>
      <c r="U364" s="55" t="str">
        <f t="shared" si="61"/>
        <v>H</v>
      </c>
    </row>
    <row r="365" spans="1:21" x14ac:dyDescent="0.25">
      <c r="B365" s="7">
        <v>353</v>
      </c>
      <c r="C365" s="4">
        <f>$D$6*($D$7*SIN($B365*2*PI()/$D$2)+$D$5)</f>
        <v>-158.00383128454681</v>
      </c>
      <c r="D365" s="59">
        <f>$D$6*($D$7*SIN( ($B365*2*PI()/$D$2) - (2*PI()/3) )+$D$5)</f>
        <v>-167.22174685699449</v>
      </c>
      <c r="E365" s="59">
        <f>$D$6*($D$7*SIN( ($B365*2*PI()/$D$2) + (2*PI()/3) )+$D$5)</f>
        <v>325.22557814154123</v>
      </c>
      <c r="F365" s="19">
        <f t="shared" si="53"/>
        <v>12</v>
      </c>
      <c r="H365" s="11">
        <f>IF( OR( $F365=7,$F365=8,$F365=1,$F365=2 ), 0,   IF( OR( $F365=3,$F365=4,$F365=11,$F365=12 ), -1, 1) ) * $H$7 * IF( OR( $F365=5,$F365=6,$F365=11,$F365=12 ), $C365, $E365 ) * $I$3</f>
        <v>0.48486367886310194</v>
      </c>
      <c r="I365" s="11">
        <f>IF( OR( $F365=5,$F365=6,$F365=11,$F365=12 ), 0, IF( OR( $F365=3,$F365=4,$F365=7,$F365=8 ), -1, 1 ) ) * $H$7 * IF( OR( $F365=3,$F365=4,$F365=9,$F365=10 ), D365, C365 ) * $I$3</f>
        <v>0</v>
      </c>
      <c r="J365" s="11">
        <f>IF( OR( $F365=3,$F365=4,$F365=9,$F365=10 ), 0, IF( OR( $F365=7,$F365=8,$F365=11,$F365=12 ), -1, 1 ) ) * $H$7 * IF( OR( $F365=5,$F365=6,$F365=11,$F365=12 ), D365, E365 ) * $I$3</f>
        <v>0.51315054013457029</v>
      </c>
      <c r="K365" s="11">
        <f>$I$3 + IF( OR( $F365=3,$F365=4,$F365=7,$F365=8,$F365=11,$F365=12 ), -1, 1 ) * $H$7 * IF( OR( $F365=3, $F365=4, $F365=9, $F365=10 ), C365, IF( OR( $F365=5, $F365=6, $F365=11, $F365=12 ), E365, D365 ) ) * $I$3</f>
        <v>1.9857810023279354E-3</v>
      </c>
      <c r="L365" s="12">
        <f t="shared" si="52"/>
        <v>1</v>
      </c>
      <c r="N365" s="48">
        <f t="shared" si="54"/>
        <v>0</v>
      </c>
      <c r="O365" s="49">
        <f t="shared" si="55"/>
        <v>1</v>
      </c>
      <c r="P365" s="48">
        <f t="shared" si="56"/>
        <v>0</v>
      </c>
      <c r="Q365" s="49">
        <f t="shared" si="57"/>
        <v>1</v>
      </c>
      <c r="R365" s="48">
        <f t="shared" si="58"/>
        <v>2</v>
      </c>
      <c r="S365" s="49">
        <f t="shared" si="59"/>
        <v>0</v>
      </c>
      <c r="T365" s="54" t="str">
        <f t="shared" si="60"/>
        <v>T</v>
      </c>
      <c r="U365" s="55" t="str">
        <f t="shared" si="61"/>
        <v>H</v>
      </c>
    </row>
    <row r="366" spans="1:21" x14ac:dyDescent="0.25">
      <c r="B366" s="7">
        <v>354</v>
      </c>
      <c r="C366" s="4">
        <f>$D$6*($D$7*SIN($B366*2*PI()/$D$2)+$D$5)</f>
        <v>-153.33080144988153</v>
      </c>
      <c r="D366" s="59">
        <f>$D$6*($D$7*SIN( ($B366*2*PI()/$D$2) - (2*PI()/3) )+$D$5)</f>
        <v>-171.76416473588111</v>
      </c>
      <c r="E366" s="59">
        <f>$D$6*($D$7*SIN( ($B366*2*PI()/$D$2) + (2*PI()/3) )+$D$5)</f>
        <v>325.09496618576259</v>
      </c>
      <c r="F366" s="19">
        <f t="shared" si="53"/>
        <v>12</v>
      </c>
      <c r="H366" s="11">
        <f>IF( OR( $F366=7,$F366=8,$F366=1,$F366=2 ), 0,   IF( OR( $F366=3,$F366=4,$F366=11,$F366=12 ), -1, 1) ) * $H$7 * IF( OR( $F366=5,$F366=6,$F366=11,$F366=12 ), $C366, $E366 ) * $I$3</f>
        <v>0.47052363141835091</v>
      </c>
      <c r="I366" s="11">
        <f>IF( OR( $F366=5,$F366=6,$F366=11,$F366=12 ), 0, IF( OR( $F366=3,$F366=4,$F366=7,$F366=8 ), -1, 1 ) ) * $H$7 * IF( OR( $F366=3,$F366=4,$F366=9,$F366=10 ), D366, C366 ) * $I$3</f>
        <v>0</v>
      </c>
      <c r="J366" s="11">
        <f>IF( OR( $F366=3,$F366=4,$F366=9,$F366=10 ), 0, IF( OR( $F366=7,$F366=8,$F366=11,$F366=12 ), -1, 1 ) ) * $H$7 * IF( OR( $F366=5,$F366=6,$F366=11,$F366=12 ), D366, E366 ) * $I$3</f>
        <v>0.52708978088452474</v>
      </c>
      <c r="K366" s="11">
        <f>$I$3 + IF( OR( $F366=3,$F366=4,$F366=7,$F366=8,$F366=11,$F366=12 ), -1, 1 ) * $H$7 * IF( OR( $F366=3, $F366=4, $F366=9, $F366=10 ), C366, IF( OR( $F366=5, $F366=6, $F366=11, $F366=12 ), E366, D366 ) ) * $I$3</f>
        <v>2.3865876971245203E-3</v>
      </c>
      <c r="L366" s="12">
        <f t="shared" si="52"/>
        <v>1.0000000000000002</v>
      </c>
      <c r="N366" s="48">
        <f t="shared" si="54"/>
        <v>0</v>
      </c>
      <c r="O366" s="49">
        <f t="shared" si="55"/>
        <v>1</v>
      </c>
      <c r="P366" s="48">
        <f t="shared" si="56"/>
        <v>0</v>
      </c>
      <c r="Q366" s="49">
        <f t="shared" si="57"/>
        <v>1</v>
      </c>
      <c r="R366" s="48">
        <f t="shared" si="58"/>
        <v>2</v>
      </c>
      <c r="S366" s="49">
        <f t="shared" si="59"/>
        <v>0</v>
      </c>
      <c r="T366" s="54" t="str">
        <f t="shared" si="60"/>
        <v>T</v>
      </c>
      <c r="U366" s="55" t="str">
        <f t="shared" si="61"/>
        <v>H</v>
      </c>
    </row>
    <row r="367" spans="1:21" x14ac:dyDescent="0.25">
      <c r="B367" s="7">
        <v>355</v>
      </c>
      <c r="C367" s="4">
        <f>$D$6*($D$7*SIN($B367*2*PI()/$D$2)+$D$5)</f>
        <v>-148.6167212519955</v>
      </c>
      <c r="D367" s="59">
        <f>$D$6*($D$7*SIN( ($B367*2*PI()/$D$2) - (2*PI()/3) )+$D$5)</f>
        <v>-176.26059719445939</v>
      </c>
      <c r="E367" s="59">
        <f>$D$6*($D$7*SIN( ($B367*2*PI()/$D$2) + (2*PI()/3) )+$D$5)</f>
        <v>324.87731844645486</v>
      </c>
      <c r="F367" s="19">
        <f t="shared" si="53"/>
        <v>12</v>
      </c>
      <c r="H367" s="11">
        <f>IF( OR( $F367=7,$F367=8,$F367=1,$F367=2 ), 0,   IF( OR( $F367=3,$F367=4,$F367=11,$F367=12 ), -1, 1) ) * $H$7 * IF( OR( $F367=5,$F367=6,$F367=11,$F367=12 ), $C367, $E367 ) * $I$3</f>
        <v>0.45605761341979706</v>
      </c>
      <c r="I367" s="11">
        <f>IF( OR( $F367=5,$F367=6,$F367=11,$F367=12 ), 0, IF( OR( $F367=3,$F367=4,$F367=7,$F367=8 ), -1, 1 ) ) * $H$7 * IF( OR( $F367=3,$F367=4,$F367=9,$F367=10 ), D367, C367 ) * $I$3</f>
        <v>0</v>
      </c>
      <c r="J367" s="11">
        <f>IF( OR( $F367=3,$F367=4,$F367=9,$F367=10 ), 0, IF( OR( $F367=7,$F367=8,$F367=11,$F367=12 ), -1, 1 ) ) * $H$7 * IF( OR( $F367=5,$F367=6,$F367=11,$F367=12 ), D367, E367 ) * $I$3</f>
        <v>0.54088790695464217</v>
      </c>
      <c r="K367" s="11">
        <f>$I$3 + IF( OR( $F367=3,$F367=4,$F367=7,$F367=8,$F367=11,$F367=12 ), -1, 1 ) * $H$7 * IF( OR( $F367=3, $F367=4, $F367=9, $F367=10 ), C367, IF( OR( $F367=5, $F367=6, $F367=11, $F367=12 ), E367, D367 ) ) * $I$3</f>
        <v>3.0544796255609352E-3</v>
      </c>
      <c r="L367" s="12">
        <f t="shared" si="52"/>
        <v>1.0000000000000002</v>
      </c>
      <c r="N367" s="48">
        <f t="shared" si="54"/>
        <v>0</v>
      </c>
      <c r="O367" s="49">
        <f t="shared" si="55"/>
        <v>1</v>
      </c>
      <c r="P367" s="48">
        <f t="shared" si="56"/>
        <v>0</v>
      </c>
      <c r="Q367" s="49">
        <f t="shared" si="57"/>
        <v>1</v>
      </c>
      <c r="R367" s="48">
        <f t="shared" si="58"/>
        <v>2</v>
      </c>
      <c r="S367" s="49">
        <f t="shared" si="59"/>
        <v>0</v>
      </c>
      <c r="T367" s="54" t="str">
        <f t="shared" si="60"/>
        <v>T</v>
      </c>
      <c r="U367" s="55" t="str">
        <f t="shared" si="61"/>
        <v>H</v>
      </c>
    </row>
    <row r="368" spans="1:21" x14ac:dyDescent="0.25">
      <c r="B368" s="7">
        <v>356</v>
      </c>
      <c r="C368" s="4">
        <f>$D$6*($D$7*SIN($B368*2*PI()/$D$2)+$D$5)</f>
        <v>-143.86285276414719</v>
      </c>
      <c r="D368" s="59">
        <f>$D$6*($D$7*SIN( ($B368*2*PI()/$D$2) - (2*PI()/3) )+$D$5)</f>
        <v>-180.70984042903353</v>
      </c>
      <c r="E368" s="59">
        <f>$D$6*($D$7*SIN( ($B368*2*PI()/$D$2) + (2*PI()/3) )+$D$5)</f>
        <v>324.57269319318067</v>
      </c>
      <c r="F368" s="19">
        <f t="shared" si="53"/>
        <v>12</v>
      </c>
      <c r="H368" s="11">
        <f>IF( OR( $F368=7,$F368=8,$F368=1,$F368=2 ), 0,   IF( OR( $F368=3,$F368=4,$F368=11,$F368=12 ), -1, 1) ) * $H$7 * IF( OR( $F368=5,$F368=6,$F368=11,$F368=12 ), $C368, $E368 ) * $I$3</f>
        <v>0.44146949777025624</v>
      </c>
      <c r="I368" s="11">
        <f>IF( OR( $F368=5,$F368=6,$F368=11,$F368=12 ), 0, IF( OR( $F368=3,$F368=4,$F368=7,$F368=8 ), -1, 1 ) ) * $H$7 * IF( OR( $F368=3,$F368=4,$F368=9,$F368=10 ), D368, C368 ) * $I$3</f>
        <v>0</v>
      </c>
      <c r="J368" s="11">
        <f>IF( OR( $F368=3,$F368=4,$F368=9,$F368=10 ), 0, IF( OR( $F368=7,$F368=8,$F368=11,$F368=12 ), -1, 1 ) ) * $H$7 * IF( OR( $F368=5,$F368=6,$F368=11,$F368=12 ), D368, E368 ) * $I$3</f>
        <v>0.55454122425292574</v>
      </c>
      <c r="K368" s="11">
        <f>$I$3 + IF( OR( $F368=3,$F368=4,$F368=7,$F368=8,$F368=11,$F368=12 ), -1, 1 ) * $H$7 * IF( OR( $F368=3, $F368=4, $F368=9, $F368=10 ), C368, IF( OR( $F368=5, $F368=6, $F368=11, $F368=12 ), E368, D368 ) ) * $I$3</f>
        <v>3.9892779768181397E-3</v>
      </c>
      <c r="L368" s="12">
        <f t="shared" si="52"/>
        <v>1</v>
      </c>
      <c r="N368" s="48">
        <f t="shared" si="54"/>
        <v>0</v>
      </c>
      <c r="O368" s="49">
        <f t="shared" si="55"/>
        <v>1</v>
      </c>
      <c r="P368" s="48">
        <f t="shared" si="56"/>
        <v>0</v>
      </c>
      <c r="Q368" s="49">
        <f t="shared" si="57"/>
        <v>1</v>
      </c>
      <c r="R368" s="48">
        <f t="shared" si="58"/>
        <v>2</v>
      </c>
      <c r="S368" s="49">
        <f t="shared" si="59"/>
        <v>0</v>
      </c>
      <c r="T368" s="54" t="str">
        <f t="shared" si="60"/>
        <v>T</v>
      </c>
      <c r="U368" s="55" t="str">
        <f t="shared" si="61"/>
        <v>H</v>
      </c>
    </row>
    <row r="369" spans="2:21" x14ac:dyDescent="0.25">
      <c r="B369" s="7">
        <v>357</v>
      </c>
      <c r="C369" s="4">
        <f>$D$6*($D$7*SIN($B369*2*PI()/$D$2)+$D$5)</f>
        <v>-139.0704687118843</v>
      </c>
      <c r="D369" s="59">
        <f>$D$6*($D$7*SIN( ($B369*2*PI()/$D$2) - (2*PI()/3) )+$D$5)</f>
        <v>-185.11070326960223</v>
      </c>
      <c r="E369" s="59">
        <f>$D$6*($D$7*SIN( ($B369*2*PI()/$D$2) + (2*PI()/3) )+$D$5)</f>
        <v>324.1811719814865</v>
      </c>
      <c r="F369" s="19">
        <f t="shared" si="53"/>
        <v>12</v>
      </c>
      <c r="H369" s="11">
        <f>IF( OR( $F369=7,$F369=8,$F369=1,$F369=2 ), 0,   IF( OR( $F369=3,$F369=4,$F369=11,$F369=12 ), -1, 1) ) * $H$7 * IF( OR( $F369=5,$F369=6,$F369=11,$F369=12 ), $C369, $E369 ) * $I$3</f>
        <v>0.42676319006104374</v>
      </c>
      <c r="I369" s="11">
        <f>IF( OR( $F369=5,$F369=6,$F369=11,$F369=12 ), 0, IF( OR( $F369=3,$F369=4,$F369=7,$F369=8 ), -1, 1 ) ) * $H$7 * IF( OR( $F369=3,$F369=4,$F369=9,$F369=10 ), D369, C369 ) * $I$3</f>
        <v>0</v>
      </c>
      <c r="J369" s="11">
        <f>IF( OR( $F369=3,$F369=4,$F369=9,$F369=10 ), 0, IF( OR( $F369=7,$F369=8,$F369=11,$F369=12 ), -1, 1 ) ) * $H$7 * IF( OR( $F369=5,$F369=6,$F369=11,$F369=12 ), D369, E369 ) * $I$3</f>
        <v>0.56804607745618318</v>
      </c>
      <c r="K369" s="11">
        <f>$I$3 + IF( OR( $F369=3,$F369=4,$F369=7,$F369=8,$F369=11,$F369=12 ), -1, 1 ) * $H$7 * IF( OR( $F369=3, $F369=4, $F369=9, $F369=10 ), C369, IF( OR( $F369=5, $F369=6, $F369=11, $F369=12 ), E369, D369 ) ) * $I$3</f>
        <v>5.1907324827732415E-3</v>
      </c>
      <c r="L369" s="12">
        <f t="shared" si="52"/>
        <v>1</v>
      </c>
      <c r="N369" s="48">
        <f t="shared" si="54"/>
        <v>0</v>
      </c>
      <c r="O369" s="49">
        <f t="shared" si="55"/>
        <v>1</v>
      </c>
      <c r="P369" s="48">
        <f t="shared" si="56"/>
        <v>0</v>
      </c>
      <c r="Q369" s="49">
        <f t="shared" si="57"/>
        <v>1</v>
      </c>
      <c r="R369" s="48">
        <f t="shared" si="58"/>
        <v>2</v>
      </c>
      <c r="S369" s="49">
        <f t="shared" si="59"/>
        <v>0</v>
      </c>
      <c r="T369" s="54" t="str">
        <f t="shared" si="60"/>
        <v>T</v>
      </c>
      <c r="U369" s="55" t="str">
        <f t="shared" si="61"/>
        <v>H</v>
      </c>
    </row>
    <row r="370" spans="2:21" x14ac:dyDescent="0.25">
      <c r="B370" s="7">
        <v>358</v>
      </c>
      <c r="C370" s="4">
        <f>$D$6*($D$7*SIN($B370*2*PI()/$D$2)+$D$5)</f>
        <v>-134.2408521323012</v>
      </c>
      <c r="D370" s="59">
        <f>$D$6*($D$7*SIN( ($B370*2*PI()/$D$2) - (2*PI()/3) )+$D$5)</f>
        <v>-189.46200749876684</v>
      </c>
      <c r="E370" s="59">
        <f>$D$6*($D$7*SIN( ($B370*2*PI()/$D$2) + (2*PI()/3) )+$D$5)</f>
        <v>323.70285963106801</v>
      </c>
      <c r="F370" s="19">
        <f t="shared" si="53"/>
        <v>12</v>
      </c>
      <c r="H370" s="11">
        <f>IF( OR( $F370=7,$F370=8,$F370=1,$F370=2 ), 0,   IF( OR( $F370=3,$F370=4,$F370=11,$F370=12 ), -1, 1) ) * $H$7 * IF( OR( $F370=5,$F370=6,$F370=11,$F370=12 ), $C370, $E370 ) * $I$3</f>
        <v>0.41194262752634325</v>
      </c>
      <c r="I370" s="11">
        <f>IF( OR( $F370=5,$F370=6,$F370=11,$F370=12 ), 0, IF( OR( $F370=3,$F370=4,$F370=7,$F370=8 ), -1, 1 ) ) * $H$7 * IF( OR( $F370=3,$F370=4,$F370=9,$F370=10 ), D370, C370 ) * $I$3</f>
        <v>0</v>
      </c>
      <c r="J370" s="11">
        <f>IF( OR( $F370=3,$F370=4,$F370=9,$F370=10 ), 0, IF( OR( $F370=7,$F370=8,$F370=11,$F370=12 ), -1, 1 ) ) * $H$7 * IF( OR( $F370=5,$F370=6,$F370=11,$F370=12 ), D370, E370 ) * $I$3</f>
        <v>0.58139885098865429</v>
      </c>
      <c r="K370" s="11">
        <f>$I$3 + IF( OR( $F370=3,$F370=4,$F370=7,$F370=8,$F370=11,$F370=12 ), -1, 1 ) * $H$7 * IF( OR( $F370=3, $F370=4, $F370=9, $F370=10 ), C370, IF( OR( $F370=5, $F370=6, $F370=11, $F370=12 ), E370, D370 ) ) * $I$3</f>
        <v>6.6585214850025665E-3</v>
      </c>
      <c r="L370" s="12">
        <f t="shared" si="52"/>
        <v>1</v>
      </c>
      <c r="N370" s="48">
        <f t="shared" si="54"/>
        <v>0</v>
      </c>
      <c r="O370" s="49">
        <f t="shared" si="55"/>
        <v>1</v>
      </c>
      <c r="P370" s="48">
        <f t="shared" si="56"/>
        <v>0</v>
      </c>
      <c r="Q370" s="49">
        <f t="shared" si="57"/>
        <v>1</v>
      </c>
      <c r="R370" s="48">
        <f t="shared" si="58"/>
        <v>2</v>
      </c>
      <c r="S370" s="49">
        <f t="shared" si="59"/>
        <v>0</v>
      </c>
      <c r="T370" s="54" t="str">
        <f t="shared" si="60"/>
        <v>T</v>
      </c>
      <c r="U370" s="55" t="str">
        <f t="shared" si="61"/>
        <v>H</v>
      </c>
    </row>
    <row r="371" spans="2:21" x14ac:dyDescent="0.25">
      <c r="B371" s="7">
        <v>359</v>
      </c>
      <c r="C371" s="4">
        <f>$D$6*($D$7*SIN($B371*2*PI()/$D$2)+$D$5)</f>
        <v>-129.37529603054108</v>
      </c>
      <c r="D371" s="59">
        <f>$D$6*($D$7*SIN( ($B371*2*PI()/$D$2) - (2*PI()/3) )+$D$5)</f>
        <v>-193.7625881671664</v>
      </c>
      <c r="E371" s="59">
        <f>$D$6*($D$7*SIN( ($B371*2*PI()/$D$2) + (2*PI()/3) )+$D$5)</f>
        <v>323.13788419770736</v>
      </c>
      <c r="F371" s="19">
        <f t="shared" si="53"/>
        <v>12</v>
      </c>
      <c r="H371" s="11">
        <f>IF( OR( $F371=7,$F371=8,$F371=1,$F371=2 ), 0,   IF( OR( $F371=3,$F371=4,$F371=11,$F371=12 ), -1, 1) ) * $H$7 * IF( OR( $F371=5,$F371=6,$F371=11,$F371=12 ), $C371, $E371 ) * $I$3</f>
        <v>0.39701177798912096</v>
      </c>
      <c r="I371" s="11">
        <f>IF( OR( $F371=5,$F371=6,$F371=11,$F371=12 ), 0, IF( OR( $F371=3,$F371=4,$F371=7,$F371=8 ), -1, 1 ) ) * $H$7 * IF( OR( $F371=3,$F371=4,$F371=9,$F371=10 ), D371, C371 ) * $I$3</f>
        <v>0</v>
      </c>
      <c r="J371" s="11">
        <f>IF( OR( $F371=3,$F371=4,$F371=9,$F371=10 ), 0, IF( OR( $F371=7,$F371=8,$F371=11,$F371=12 ), -1, 1 ) ) * $H$7 * IF( OR( $F371=5,$F371=6,$F371=11,$F371=12 ), D371, E371 ) * $I$3</f>
        <v>0.59459596998998121</v>
      </c>
      <c r="K371" s="11">
        <f>$I$3 + IF( OR( $F371=3,$F371=4,$F371=7,$F371=8,$F371=11,$F371=12 ), -1, 1 ) * $H$7 * IF( OR( $F371=3, $F371=4, $F371=9, $F371=10 ), C371, IF( OR( $F371=5, $F371=6, $F371=11, $F371=12 ), E371, D371 ) ) * $I$3</f>
        <v>8.3922520208982165E-3</v>
      </c>
      <c r="L371" s="12">
        <f t="shared" si="52"/>
        <v>1.0000000000000004</v>
      </c>
      <c r="N371" s="48">
        <f t="shared" si="54"/>
        <v>0</v>
      </c>
      <c r="O371" s="49">
        <f t="shared" si="55"/>
        <v>1</v>
      </c>
      <c r="P371" s="48">
        <f t="shared" si="56"/>
        <v>0</v>
      </c>
      <c r="Q371" s="49">
        <f t="shared" si="57"/>
        <v>1</v>
      </c>
      <c r="R371" s="48">
        <f t="shared" si="58"/>
        <v>2</v>
      </c>
      <c r="S371" s="49">
        <f t="shared" si="59"/>
        <v>0</v>
      </c>
      <c r="T371" s="54" t="str">
        <f t="shared" si="60"/>
        <v>T</v>
      </c>
      <c r="U371" s="55" t="str">
        <f t="shared" si="61"/>
        <v>H</v>
      </c>
    </row>
    <row r="372" spans="2:21" x14ac:dyDescent="0.25">
      <c r="B372" s="7">
        <v>360</v>
      </c>
      <c r="C372" s="4">
        <f>$D$6*($D$7*SIN($B372*2*PI()/$D$2)+$D$5)</f>
        <v>-124.47510303362525</v>
      </c>
      <c r="D372" s="59">
        <f>$D$6*($D$7*SIN( ($B372*2*PI()/$D$2) - (2*PI()/3) )+$D$5)</f>
        <v>-198.01129390536465</v>
      </c>
      <c r="E372" s="59">
        <f>$D$6*($D$7*SIN( ($B372*2*PI()/$D$2) + (2*PI()/3) )+$D$5)</f>
        <v>322.48639693898986</v>
      </c>
      <c r="F372" s="19">
        <f t="shared" si="53"/>
        <v>12</v>
      </c>
      <c r="H372" s="11">
        <f>IF( OR( $F372=7,$F372=8,$F372=1,$F372=2 ), 0,   IF( OR( $F372=3,$F372=4,$F372=11,$F372=12 ), -1, 1) ) * $H$7 * IF( OR( $F372=5,$F372=6,$F372=11,$F372=12 ), $C372, $E372 ) * $I$3</f>
        <v>0.38197463879883731</v>
      </c>
      <c r="I372" s="11">
        <f>IF( OR( $F372=5,$F372=6,$F372=11,$F372=12 ), 0, IF( OR( $F372=3,$F372=4,$F372=7,$F372=8 ), -1, 1 ) ) * $H$7 * IF( OR( $F372=3,$F372=4,$F372=9,$F372=10 ), D372, C372 ) * $I$3</f>
        <v>0</v>
      </c>
      <c r="J372" s="11">
        <f>IF( OR( $F372=3,$F372=4,$F372=9,$F372=10 ), 0, IF( OR( $F372=7,$F372=8,$F372=11,$F372=12 ), -1, 1 ) ) * $H$7 * IF( OR( $F372=5,$F372=6,$F372=11,$F372=12 ), D372, E372 ) * $I$3</f>
        <v>0.60763390127229089</v>
      </c>
      <c r="K372" s="11">
        <f>$I$3 + IF( OR( $F372=3,$F372=4,$F372=7,$F372=8,$F372=11,$F372=12 ), -1, 1 ) * $H$7 * IF( OR( $F372=3, $F372=4, $F372=9, $F372=10 ), C372, IF( OR( $F372=5, $F372=6, $F372=11, $F372=12 ), E372, D372 ) ) * $I$3</f>
        <v>1.0391459928871916E-2</v>
      </c>
      <c r="L372" s="12">
        <f t="shared" ref="L372:L395" si="62">SUM(H372:K372)</f>
        <v>1</v>
      </c>
      <c r="N372" s="48">
        <f t="shared" si="54"/>
        <v>0</v>
      </c>
      <c r="O372" s="49">
        <f t="shared" si="55"/>
        <v>1</v>
      </c>
      <c r="P372" s="48">
        <f t="shared" si="56"/>
        <v>0</v>
      </c>
      <c r="Q372" s="49">
        <f t="shared" si="57"/>
        <v>1</v>
      </c>
      <c r="R372" s="48">
        <f t="shared" si="58"/>
        <v>2</v>
      </c>
      <c r="S372" s="49">
        <f t="shared" si="59"/>
        <v>0</v>
      </c>
      <c r="T372" s="54" t="str">
        <f t="shared" si="60"/>
        <v>T</v>
      </c>
      <c r="U372" s="55" t="str">
        <f t="shared" si="61"/>
        <v>H</v>
      </c>
    </row>
    <row r="373" spans="2:21" x14ac:dyDescent="0.25">
      <c r="B373" s="7">
        <v>361</v>
      </c>
      <c r="C373" s="4">
        <f>$D$6*($D$7*SIN($B373*2*PI()/$D$2)+$D$5)</f>
        <v>-119.54158504171076</v>
      </c>
      <c r="D373" s="59">
        <f>$D$6*($D$7*SIN( ($B373*2*PI()/$D$2) - (2*PI()/3) )+$D$5)</f>
        <v>-202.20698723209733</v>
      </c>
      <c r="E373" s="59">
        <f>$D$6*($D$7*SIN( ($B373*2*PI()/$D$2) + (2*PI()/3) )+$D$5)</f>
        <v>321.74857227380807</v>
      </c>
      <c r="F373" s="19">
        <f t="shared" si="53"/>
        <v>12</v>
      </c>
      <c r="H373" s="11">
        <f>IF( OR( $F373=7,$F373=8,$F373=1,$F373=2 ), 0,   IF( OR( $F373=3,$F373=4,$F373=11,$F373=12 ), -1, 1) ) * $H$7 * IF( OR( $F373=5,$F373=6,$F373=11,$F373=12 ), $C373, $E373 ) * $I$3</f>
        <v>0.36683523576126736</v>
      </c>
      <c r="I373" s="11">
        <f>IF( OR( $F373=5,$F373=6,$F373=11,$F373=12 ), 0, IF( OR( $F373=3,$F373=4,$F373=7,$F373=8 ), -1, 1 ) ) * $H$7 * IF( OR( $F373=3,$F373=4,$F373=9,$F373=10 ), D373, C373 ) * $I$3</f>
        <v>0</v>
      </c>
      <c r="J373" s="11">
        <f>IF( OR( $F373=3,$F373=4,$F373=9,$F373=10 ), 0, IF( OR( $F373=7,$F373=8,$F373=11,$F373=12 ), -1, 1 ) ) * $H$7 * IF( OR( $F373=5,$F373=6,$F373=11,$F373=12 ), D373, E373 ) * $I$3</f>
        <v>0.62050915426610831</v>
      </c>
      <c r="K373" s="11">
        <f>$I$3 + IF( OR( $F373=3,$F373=4,$F373=7,$F373=8,$F373=11,$F373=12 ), -1, 1 ) * $H$7 * IF( OR( $F373=3, $F373=4, $F373=9, $F373=10 ), C373, IF( OR( $F373=5, $F373=6, $F373=11, $F373=12 ), E373, D373 ) ) * $I$3</f>
        <v>1.2655609972624493E-2</v>
      </c>
      <c r="L373" s="12">
        <f t="shared" si="62"/>
        <v>1.0000000000000002</v>
      </c>
      <c r="N373" s="48">
        <f t="shared" si="54"/>
        <v>0</v>
      </c>
      <c r="O373" s="49">
        <f t="shared" si="55"/>
        <v>1</v>
      </c>
      <c r="P373" s="48">
        <f t="shared" si="56"/>
        <v>0</v>
      </c>
      <c r="Q373" s="49">
        <f t="shared" si="57"/>
        <v>1</v>
      </c>
      <c r="R373" s="48">
        <f t="shared" si="58"/>
        <v>2</v>
      </c>
      <c r="S373" s="49">
        <f t="shared" si="59"/>
        <v>0</v>
      </c>
      <c r="T373" s="54" t="str">
        <f t="shared" si="60"/>
        <v>T</v>
      </c>
      <c r="U373" s="55" t="str">
        <f t="shared" si="61"/>
        <v>H</v>
      </c>
    </row>
    <row r="374" spans="2:21" x14ac:dyDescent="0.25">
      <c r="B374" s="7">
        <v>362</v>
      </c>
      <c r="C374" s="4">
        <f>$D$6*($D$7*SIN($B374*2*PI()/$D$2)+$D$5)</f>
        <v>-114.57606287685981</v>
      </c>
      <c r="D374" s="59">
        <f>$D$6*($D$7*SIN( ($B374*2*PI()/$D$2) - (2*PI()/3) )+$D$5)</f>
        <v>-206.34854485880626</v>
      </c>
      <c r="E374" s="59">
        <f>$D$6*($D$7*SIN( ($B374*2*PI()/$D$2) + (2*PI()/3) )+$D$5)</f>
        <v>320.92460773566603</v>
      </c>
      <c r="F374" s="19">
        <f t="shared" si="53"/>
        <v>12</v>
      </c>
      <c r="H374" s="11">
        <f>IF( OR( $F374=7,$F374=8,$F374=1,$F374=2 ), 0,   IF( OR( $F374=3,$F374=4,$F374=11,$F374=12 ), -1, 1) ) * $H$7 * IF( OR( $F374=5,$F374=6,$F374=11,$F374=12 ), $C374, $E374 ) * $I$3</f>
        <v>0.35159762206068501</v>
      </c>
      <c r="I374" s="11">
        <f>IF( OR( $F374=5,$F374=6,$F374=11,$F374=12 ), 0, IF( OR( $F374=3,$F374=4,$F374=7,$F374=8 ), -1, 1 ) ) * $H$7 * IF( OR( $F374=3,$F374=4,$F374=9,$F374=10 ), D374, C374 ) * $I$3</f>
        <v>0</v>
      </c>
      <c r="J374" s="11">
        <f>IF( OR( $F374=3,$F374=4,$F374=9,$F374=10 ), 0, IF( OR( $F374=7,$F374=8,$F374=11,$F374=12 ), -1, 1 ) ) * $H$7 * IF( OR( $F374=5,$F374=6,$F374=11,$F374=12 ), D374, E374 ) * $I$3</f>
        <v>0.63321828195487484</v>
      </c>
      <c r="K374" s="11">
        <f>$I$3 + IF( OR( $F374=3,$F374=4,$F374=7,$F374=8,$F374=11,$F374=12 ), -1, 1 ) * $H$7 * IF( OR( $F374=3, $F374=4, $F374=9, $F374=10 ), C374, IF( OR( $F374=5, $F374=6, $F374=11, $F374=12 ), E374, D374 ) ) * $I$3</f>
        <v>1.518409598444026E-2</v>
      </c>
      <c r="L374" s="12">
        <f t="shared" si="62"/>
        <v>1</v>
      </c>
      <c r="N374" s="48">
        <f t="shared" si="54"/>
        <v>0</v>
      </c>
      <c r="O374" s="49">
        <f t="shared" si="55"/>
        <v>1</v>
      </c>
      <c r="P374" s="48">
        <f t="shared" si="56"/>
        <v>0</v>
      </c>
      <c r="Q374" s="49">
        <f t="shared" si="57"/>
        <v>1</v>
      </c>
      <c r="R374" s="48">
        <f t="shared" si="58"/>
        <v>2</v>
      </c>
      <c r="S374" s="49">
        <f t="shared" si="59"/>
        <v>0</v>
      </c>
      <c r="T374" s="54" t="str">
        <f t="shared" si="60"/>
        <v>T</v>
      </c>
      <c r="U374" s="55" t="str">
        <f t="shared" si="61"/>
        <v>H</v>
      </c>
    </row>
    <row r="375" spans="2:21" x14ac:dyDescent="0.25">
      <c r="B375" s="7">
        <v>363</v>
      </c>
      <c r="C375" s="4">
        <f>$D$6*($D$7*SIN($B375*2*PI()/$D$2)+$D$5)</f>
        <v>-109.57986592942707</v>
      </c>
      <c r="D375" s="59">
        <f>$D$6*($D$7*SIN( ($B375*2*PI()/$D$2) - (2*PI()/3) )+$D$5)</f>
        <v>-210.43485799036787</v>
      </c>
      <c r="E375" s="59">
        <f>$D$6*($D$7*SIN( ($B375*2*PI()/$D$2) + (2*PI()/3) )+$D$5)</f>
        <v>320.01472391979485</v>
      </c>
      <c r="F375" s="19">
        <f t="shared" si="53"/>
        <v>12</v>
      </c>
      <c r="H375" s="11">
        <f>IF( OR( $F375=7,$F375=8,$F375=1,$F375=2 ), 0,   IF( OR( $F375=3,$F375=4,$F375=11,$F375=12 ), -1, 1) ) * $H$7 * IF( OR( $F375=5,$F375=6,$F375=11,$F375=12 ), $C375, $E375 ) * $I$3</f>
        <v>0.33626587717473833</v>
      </c>
      <c r="I375" s="11">
        <f>IF( OR( $F375=5,$F375=6,$F375=11,$F375=12 ), 0, IF( OR( $F375=3,$F375=4,$F375=7,$F375=8 ), -1, 1 ) ) * $H$7 * IF( OR( $F375=3,$F375=4,$F375=9,$F375=10 ), D375, C375 ) * $I$3</f>
        <v>0</v>
      </c>
      <c r="J375" s="11">
        <f>IF( OR( $F375=3,$F375=4,$F375=9,$F375=10 ), 0, IF( OR( $F375=7,$F375=8,$F375=11,$F375=12 ), -1, 1 ) ) * $H$7 * IF( OR( $F375=5,$F375=6,$F375=11,$F375=12 ), D375, E375 ) * $I$3</f>
        <v>0.64575788179778915</v>
      </c>
      <c r="K375" s="11">
        <f>$I$3 + IF( OR( $F375=3,$F375=4,$F375=7,$F375=8,$F375=11,$F375=12 ), -1, 1 ) * $H$7 * IF( OR( $F375=3, $F375=4, $F375=9, $F375=10 ), C375, IF( OR( $F375=5, $F375=6, $F375=11, $F375=12 ), E375, D375 ) ) * $I$3</f>
        <v>1.7976241027472861E-2</v>
      </c>
      <c r="L375" s="12">
        <f t="shared" si="62"/>
        <v>1.0000000000000004</v>
      </c>
      <c r="N375" s="48">
        <f t="shared" si="54"/>
        <v>0</v>
      </c>
      <c r="O375" s="49">
        <f t="shared" si="55"/>
        <v>1</v>
      </c>
      <c r="P375" s="48">
        <f t="shared" si="56"/>
        <v>0</v>
      </c>
      <c r="Q375" s="49">
        <f t="shared" si="57"/>
        <v>1</v>
      </c>
      <c r="R375" s="48">
        <f t="shared" si="58"/>
        <v>2</v>
      </c>
      <c r="S375" s="49">
        <f t="shared" si="59"/>
        <v>0</v>
      </c>
      <c r="T375" s="54" t="str">
        <f t="shared" si="60"/>
        <v>T</v>
      </c>
      <c r="U375" s="55" t="str">
        <f t="shared" si="61"/>
        <v>H</v>
      </c>
    </row>
    <row r="376" spans="2:21" x14ac:dyDescent="0.25">
      <c r="B376" s="7">
        <v>364</v>
      </c>
      <c r="C376" s="4">
        <f>$D$6*($D$7*SIN($B376*2*PI()/$D$2)+$D$5)</f>
        <v>-104.55433180214811</v>
      </c>
      <c r="D376" s="59">
        <f>$D$6*($D$7*SIN( ($B376*2*PI()/$D$2) - (2*PI()/3) )+$D$5)</f>
        <v>-214.4648326219459</v>
      </c>
      <c r="E376" s="59">
        <f>$D$6*($D$7*SIN( ($B376*2*PI()/$D$2) + (2*PI()/3) )+$D$5)</f>
        <v>319.01916442409401</v>
      </c>
      <c r="F376" s="19">
        <f t="shared" si="53"/>
        <v>12</v>
      </c>
      <c r="H376" s="11">
        <f>IF( OR( $F376=7,$F376=8,$F376=1,$F376=2 ), 0,   IF( OR( $F376=3,$F376=4,$F376=11,$F376=12 ), -1, 1) ) * $H$7 * IF( OR( $F376=5,$F376=6,$F376=11,$F376=12 ), $C376, $E376 ) * $I$3</f>
        <v>0.32084410578226918</v>
      </c>
      <c r="I376" s="11">
        <f>IF( OR( $F376=5,$F376=6,$F376=11,$F376=12 ), 0, IF( OR( $F376=3,$F376=4,$F376=7,$F376=8 ), -1, 1 ) ) * $H$7 * IF( OR( $F376=3,$F376=4,$F376=9,$F376=10 ), D376, C376 ) * $I$3</f>
        <v>0</v>
      </c>
      <c r="J376" s="11">
        <f>IF( OR( $F376=3,$F376=4,$F376=9,$F376=10 ), 0, IF( OR( $F376=7,$F376=8,$F376=11,$F376=12 ), -1, 1 ) ) * $H$7 * IF( OR( $F376=5,$F376=6,$F376=11,$F376=12 ), D376, E376 ) * $I$3</f>
        <v>0.65812459664075385</v>
      </c>
      <c r="K376" s="11">
        <f>$I$3 + IF( OR( $F376=3,$F376=4,$F376=7,$F376=8,$F376=11,$F376=12 ), -1, 1 ) * $H$7 * IF( OR( $F376=3, $F376=4, $F376=9, $F376=10 ), C376, IF( OR( $F376=5, $F376=6, $F376=11, $F376=12 ), E376, D376 ) ) * $I$3</f>
        <v>2.1031297576976971E-2</v>
      </c>
      <c r="L376" s="12">
        <f t="shared" si="62"/>
        <v>1</v>
      </c>
      <c r="N376" s="48">
        <f t="shared" si="54"/>
        <v>0</v>
      </c>
      <c r="O376" s="49">
        <f t="shared" si="55"/>
        <v>1</v>
      </c>
      <c r="P376" s="48">
        <f t="shared" si="56"/>
        <v>0</v>
      </c>
      <c r="Q376" s="49">
        <f t="shared" si="57"/>
        <v>1</v>
      </c>
      <c r="R376" s="48">
        <f t="shared" si="58"/>
        <v>2</v>
      </c>
      <c r="S376" s="49">
        <f t="shared" si="59"/>
        <v>0</v>
      </c>
      <c r="T376" s="54" t="str">
        <f t="shared" si="60"/>
        <v>T</v>
      </c>
      <c r="U376" s="55" t="str">
        <f t="shared" si="61"/>
        <v>H</v>
      </c>
    </row>
    <row r="377" spans="2:21" x14ac:dyDescent="0.25">
      <c r="B377" s="7">
        <v>365</v>
      </c>
      <c r="C377" s="4">
        <f>$D$6*($D$7*SIN($B377*2*PI()/$D$2)+$D$5)</f>
        <v>-99.500805952030063</v>
      </c>
      <c r="D377" s="59">
        <f>$D$6*($D$7*SIN( ($B377*2*PI()/$D$2) - (2*PI()/3) )+$D$5)</f>
        <v>-218.43738983188365</v>
      </c>
      <c r="E377" s="59">
        <f>$D$6*($D$7*SIN( ($B377*2*PI()/$D$2) + (2*PI()/3) )+$D$5)</f>
        <v>317.93819578391373</v>
      </c>
      <c r="F377" s="19">
        <f t="shared" si="53"/>
        <v>12</v>
      </c>
      <c r="H377" s="11">
        <f>IF( OR( $F377=7,$F377=8,$F377=1,$F377=2 ), 0,   IF( OR( $F377=3,$F377=4,$F377=11,$F377=12 ), -1, 1) ) * $H$7 * IF( OR( $F377=5,$F377=6,$F377=11,$F377=12 ), $C377, $E377 ) * $I$3</f>
        <v>0.30533643666438959</v>
      </c>
      <c r="I377" s="11">
        <f>IF( OR( $F377=5,$F377=6,$F377=11,$F377=12 ), 0, IF( OR( $F377=3,$F377=4,$F377=7,$F377=8 ), -1, 1 ) ) * $H$7 * IF( OR( $F377=3,$F377=4,$F377=9,$F377=10 ), D377, C377 ) * $I$3</f>
        <v>0</v>
      </c>
      <c r="J377" s="11">
        <f>IF( OR( $F377=3,$F377=4,$F377=9,$F377=10 ), 0, IF( OR( $F377=7,$F377=8,$F377=11,$F377=12 ), -1, 1 ) ) * $H$7 * IF( OR( $F377=5,$F377=6,$F377=11,$F377=12 ), D377, E377 ) * $I$3</f>
        <v>0.67031511561516899</v>
      </c>
      <c r="K377" s="11">
        <f>$I$3 + IF( OR( $F377=3,$F377=4,$F377=7,$F377=8,$F377=11,$F377=12 ), -1, 1 ) * $H$7 * IF( OR( $F377=3, $F377=4, $F377=9, $F377=10 ), C377, IF( OR( $F377=5, $F377=6, $F377=11, $F377=12 ), E377, D377 ) ) * $I$3</f>
        <v>2.4348447720441424E-2</v>
      </c>
      <c r="L377" s="12">
        <f t="shared" si="62"/>
        <v>1</v>
      </c>
      <c r="N377" s="48">
        <f t="shared" si="54"/>
        <v>0</v>
      </c>
      <c r="O377" s="49">
        <f t="shared" si="55"/>
        <v>1</v>
      </c>
      <c r="P377" s="48">
        <f t="shared" si="56"/>
        <v>0</v>
      </c>
      <c r="Q377" s="49">
        <f t="shared" si="57"/>
        <v>1</v>
      </c>
      <c r="R377" s="48">
        <f t="shared" si="58"/>
        <v>2</v>
      </c>
      <c r="S377" s="49">
        <f t="shared" si="59"/>
        <v>0</v>
      </c>
      <c r="T377" s="54" t="str">
        <f t="shared" si="60"/>
        <v>T</v>
      </c>
      <c r="U377" s="55" t="str">
        <f t="shared" si="61"/>
        <v>H</v>
      </c>
    </row>
    <row r="378" spans="2:21" x14ac:dyDescent="0.25">
      <c r="B378" s="7">
        <v>366</v>
      </c>
      <c r="C378" s="4">
        <f>$D$6*($D$7*SIN($B378*2*PI()/$D$2)+$D$5)</f>
        <v>-94.420641330142246</v>
      </c>
      <c r="D378" s="59">
        <f>$D$6*($D$7*SIN( ($B378*2*PI()/$D$2) - (2*PI()/3) )+$D$5)</f>
        <v>-222.35146607055563</v>
      </c>
      <c r="E378" s="59">
        <f>$D$6*($D$7*SIN( ($B378*2*PI()/$D$2) + (2*PI()/3) )+$D$5)</f>
        <v>316.77210740069779</v>
      </c>
      <c r="F378" s="19">
        <f t="shared" si="53"/>
        <v>12</v>
      </c>
      <c r="H378" s="11">
        <f>IF( OR( $F378=7,$F378=8,$F378=1,$F378=2 ), 0,   IF( OR( $F378=3,$F378=4,$F378=11,$F378=12 ), -1, 1) ) * $H$7 * IF( OR( $F378=5,$F378=6,$F378=11,$F378=12 ), $C378, $E378 ) * $I$3</f>
        <v>0.2897470215991132</v>
      </c>
      <c r="I378" s="11">
        <f>IF( OR( $F378=5,$F378=6,$F378=11,$F378=12 ), 0, IF( OR( $F378=3,$F378=4,$F378=7,$F378=8 ), -1, 1 ) ) * $H$7 * IF( OR( $F378=3,$F378=4,$F378=9,$F378=10 ), D378, C378 ) * $I$3</f>
        <v>0</v>
      </c>
      <c r="J378" s="11">
        <f>IF( OR( $F378=3,$F378=4,$F378=9,$F378=10 ), 0, IF( OR( $F378=7,$F378=8,$F378=11,$F378=12 ), -1, 1 ) ) * $H$7 * IF( OR( $F378=5,$F378=6,$F378=11,$F378=12 ), D378, E378 ) * $I$3</f>
        <v>0.68232617502432624</v>
      </c>
      <c r="K378" s="11">
        <f>$I$3 + IF( OR( $F378=3,$F378=4,$F378=7,$F378=8,$F378=11,$F378=12 ), -1, 1 ) * $H$7 * IF( OR( $F378=3, $F378=4, $F378=9, $F378=10 ), C378, IF( OR( $F378=5, $F378=6, $F378=11, $F378=12 ), E378, D378 ) ) * $I$3</f>
        <v>2.7926803376560838E-2</v>
      </c>
      <c r="L378" s="12">
        <f t="shared" si="62"/>
        <v>1.0000000000000004</v>
      </c>
      <c r="N378" s="48">
        <f t="shared" si="54"/>
        <v>0</v>
      </c>
      <c r="O378" s="49">
        <f t="shared" si="55"/>
        <v>1</v>
      </c>
      <c r="P378" s="48">
        <f t="shared" si="56"/>
        <v>0</v>
      </c>
      <c r="Q378" s="49">
        <f t="shared" si="57"/>
        <v>1</v>
      </c>
      <c r="R378" s="48">
        <f t="shared" si="58"/>
        <v>2</v>
      </c>
      <c r="S378" s="49">
        <f t="shared" si="59"/>
        <v>0</v>
      </c>
      <c r="T378" s="54" t="str">
        <f t="shared" si="60"/>
        <v>T</v>
      </c>
      <c r="U378" s="55" t="str">
        <f t="shared" si="61"/>
        <v>H</v>
      </c>
    </row>
    <row r="379" spans="2:21" x14ac:dyDescent="0.25">
      <c r="B379" s="7">
        <v>367</v>
      </c>
      <c r="C379" s="4">
        <f>$D$6*($D$7*SIN($B379*2*PI()/$D$2)+$D$5)</f>
        <v>-89.315198019396206</v>
      </c>
      <c r="D379" s="59">
        <f>$D$6*($D$7*SIN( ($B379*2*PI()/$D$2) - (2*PI()/3) )+$D$5)</f>
        <v>-226.2060134451074</v>
      </c>
      <c r="E379" s="59">
        <f>$D$6*($D$7*SIN( ($B379*2*PI()/$D$2) + (2*PI()/3) )+$D$5)</f>
        <v>315.52121146450355</v>
      </c>
      <c r="F379" s="19">
        <f t="shared" si="53"/>
        <v>12</v>
      </c>
      <c r="H379" s="11">
        <f>IF( OR( $F379=7,$F379=8,$F379=1,$F379=2 ), 0,   IF( OR( $F379=3,$F379=4,$F379=11,$F379=12 ), -1, 1) ) * $H$7 * IF( OR( $F379=5,$F379=6,$F379=11,$F379=12 ), $C379, $E379 ) * $I$3</f>
        <v>0.27408003424981692</v>
      </c>
      <c r="I379" s="11">
        <f>IF( OR( $F379=5,$F379=6,$F379=11,$F379=12 ), 0, IF( OR( $F379=3,$F379=4,$F379=7,$F379=8 ), -1, 1 ) ) * $H$7 * IF( OR( $F379=3,$F379=4,$F379=9,$F379=10 ), D379, C379 ) * $I$3</f>
        <v>0</v>
      </c>
      <c r="J379" s="11">
        <f>IF( OR( $F379=3,$F379=4,$F379=9,$F379=10 ), 0, IF( OR( $F379=7,$F379=8,$F379=11,$F379=12 ), -1, 1 ) ) * $H$7 * IF( OR( $F379=5,$F379=6,$F379=11,$F379=12 ), D379, E379 ) * $I$3</f>
        <v>0.69415455921718516</v>
      </c>
      <c r="K379" s="11">
        <f>$I$3 + IF( OR( $F379=3,$F379=4,$F379=7,$F379=8,$F379=11,$F379=12 ), -1, 1 ) * $H$7 * IF( OR( $F379=3, $F379=4, $F379=9, $F379=10 ), C379, IF( OR( $F379=5, $F379=6, $F379=11, $F379=12 ), E379, D379 ) ) * $I$3</f>
        <v>3.1765406532998086E-2</v>
      </c>
      <c r="L379" s="12">
        <f t="shared" si="62"/>
        <v>1</v>
      </c>
      <c r="N379" s="48">
        <f t="shared" si="54"/>
        <v>0</v>
      </c>
      <c r="O379" s="49">
        <f t="shared" si="55"/>
        <v>1</v>
      </c>
      <c r="P379" s="48">
        <f t="shared" si="56"/>
        <v>0</v>
      </c>
      <c r="Q379" s="49">
        <f t="shared" si="57"/>
        <v>1</v>
      </c>
      <c r="R379" s="48">
        <f t="shared" si="58"/>
        <v>2</v>
      </c>
      <c r="S379" s="49">
        <f t="shared" si="59"/>
        <v>0</v>
      </c>
      <c r="T379" s="54" t="str">
        <f t="shared" si="60"/>
        <v>T</v>
      </c>
      <c r="U379" s="55" t="str">
        <f t="shared" si="61"/>
        <v>H</v>
      </c>
    </row>
    <row r="380" spans="2:21" x14ac:dyDescent="0.25">
      <c r="B380" s="7">
        <v>368</v>
      </c>
      <c r="C380" s="4">
        <f>$D$6*($D$7*SIN($B380*2*PI()/$D$2)+$D$5)</f>
        <v>-84.185842870421155</v>
      </c>
      <c r="D380" s="59">
        <f>$D$6*($D$7*SIN( ($B380*2*PI()/$D$2) - (2*PI()/3) )+$D$5)</f>
        <v>-229.99999999999989</v>
      </c>
      <c r="E380" s="59">
        <f>$D$6*($D$7*SIN( ($B380*2*PI()/$D$2) + (2*PI()/3) )+$D$5)</f>
        <v>314.18584287042097</v>
      </c>
      <c r="F380" s="19">
        <f t="shared" si="53"/>
        <v>12</v>
      </c>
      <c r="H380" s="11">
        <f>IF( OR( $F380=7,$F380=8,$F380=1,$F380=2 ), 0,   IF( OR( $F380=3,$F380=4,$F380=11,$F380=12 ), -1, 1) ) * $H$7 * IF( OR( $F380=5,$F380=6,$F380=11,$F380=12 ), $C380, $E380 ) * $I$3</f>
        <v>0.25833966904785821</v>
      </c>
      <c r="I380" s="11">
        <f>IF( OR( $F380=5,$F380=6,$F380=11,$F380=12 ), 0, IF( OR( $F380=3,$F380=4,$F380=7,$F380=8 ), -1, 1 ) ) * $H$7 * IF( OR( $F380=3,$F380=4,$F380=9,$F380=10 ), D380, C380 ) * $I$3</f>
        <v>0</v>
      </c>
      <c r="J380" s="11">
        <f>IF( OR( $F380=3,$F380=4,$F380=9,$F380=10 ), 0, IF( OR( $F380=7,$F380=8,$F380=11,$F380=12 ), -1, 1 ) ) * $H$7 * IF( OR( $F380=5,$F380=6,$F380=11,$F380=12 ), D380, E380 ) * $I$3</f>
        <v>0.70579710144927488</v>
      </c>
      <c r="K380" s="11">
        <f>$I$3 + IF( OR( $F380=3,$F380=4,$F380=7,$F380=8,$F380=11,$F380=12 ), -1, 1 ) * $H$7 * IF( OR( $F380=3, $F380=4, $F380=9, $F380=10 ), C380, IF( OR( $F380=5, $F380=6, $F380=11, $F380=12 ), E380, D380 ) ) * $I$3</f>
        <v>3.5863229502867133E-2</v>
      </c>
      <c r="L380" s="12">
        <f t="shared" si="62"/>
        <v>1.0000000000000002</v>
      </c>
      <c r="N380" s="48">
        <f t="shared" si="54"/>
        <v>0</v>
      </c>
      <c r="O380" s="49">
        <f t="shared" si="55"/>
        <v>1</v>
      </c>
      <c r="P380" s="48">
        <f t="shared" si="56"/>
        <v>0</v>
      </c>
      <c r="Q380" s="49">
        <f t="shared" si="57"/>
        <v>1</v>
      </c>
      <c r="R380" s="48">
        <f t="shared" si="58"/>
        <v>2</v>
      </c>
      <c r="S380" s="49">
        <f t="shared" si="59"/>
        <v>0</v>
      </c>
      <c r="T380" s="54" t="str">
        <f t="shared" si="60"/>
        <v>T</v>
      </c>
      <c r="U380" s="55" t="str">
        <f t="shared" si="61"/>
        <v>H</v>
      </c>
    </row>
    <row r="381" spans="2:21" x14ac:dyDescent="0.25">
      <c r="B381" s="7">
        <v>369</v>
      </c>
      <c r="C381" s="4">
        <f>$D$6*($D$7*SIN($B381*2*PI()/$D$2)+$D$5)</f>
        <v>-79.033949135621668</v>
      </c>
      <c r="D381" s="59">
        <f>$D$6*($D$7*SIN( ($B381*2*PI()/$D$2) - (2*PI()/3) )+$D$5)</f>
        <v>-233.73240999329116</v>
      </c>
      <c r="E381" s="59">
        <f>$D$6*($D$7*SIN( ($B381*2*PI()/$D$2) + (2*PI()/3) )+$D$5)</f>
        <v>312.76635912891277</v>
      </c>
      <c r="F381" s="19">
        <f t="shared" si="53"/>
        <v>12</v>
      </c>
      <c r="H381" s="11">
        <f>IF( OR( $F381=7,$F381=8,$F381=1,$F381=2 ), 0,   IF( OR( $F381=3,$F381=4,$F381=11,$F381=12 ), -1, 1) ) * $H$7 * IF( OR( $F381=5,$F381=6,$F381=11,$F381=12 ), $C381, $E381 ) * $I$3</f>
        <v>0.24253014006961401</v>
      </c>
      <c r="I381" s="11">
        <f>IF( OR( $F381=5,$F381=6,$F381=11,$F381=12 ), 0, IF( OR( $F381=3,$F381=4,$F381=7,$F381=8 ), -1, 1 ) ) * $H$7 * IF( OR( $F381=3,$F381=4,$F381=9,$F381=10 ), D381, C381 ) * $I$3</f>
        <v>0</v>
      </c>
      <c r="J381" s="11">
        <f>IF( OR( $F381=3,$F381=4,$F381=9,$F381=10 ), 0, IF( OR( $F381=7,$F381=8,$F381=11,$F381=12 ), -1, 1 ) ) * $H$7 * IF( OR( $F381=5,$F381=6,$F381=11,$F381=12 ), D381, E381 ) * $I$3</f>
        <v>0.71725068473051523</v>
      </c>
      <c r="K381" s="11">
        <f>$I$3 + IF( OR( $F381=3,$F381=4,$F381=7,$F381=8,$F381=11,$F381=12 ), -1, 1 ) * $H$7 * IF( OR( $F381=3, $F381=4, $F381=9, $F381=10 ), C381, IF( OR( $F381=5, $F381=6, $F381=11, $F381=12 ), E381, D381 ) ) * $I$3</f>
        <v>4.0219175199870949E-2</v>
      </c>
      <c r="L381" s="12">
        <f t="shared" si="62"/>
        <v>1.0000000000000002</v>
      </c>
      <c r="N381" s="48">
        <f t="shared" si="54"/>
        <v>0</v>
      </c>
      <c r="O381" s="49">
        <f t="shared" si="55"/>
        <v>1</v>
      </c>
      <c r="P381" s="48">
        <f t="shared" si="56"/>
        <v>0</v>
      </c>
      <c r="Q381" s="49">
        <f t="shared" si="57"/>
        <v>1</v>
      </c>
      <c r="R381" s="48">
        <f t="shared" si="58"/>
        <v>2</v>
      </c>
      <c r="S381" s="49">
        <f t="shared" si="59"/>
        <v>0</v>
      </c>
      <c r="T381" s="54" t="str">
        <f t="shared" si="60"/>
        <v>T</v>
      </c>
      <c r="U381" s="55" t="str">
        <f t="shared" si="61"/>
        <v>H</v>
      </c>
    </row>
    <row r="382" spans="2:21" x14ac:dyDescent="0.25">
      <c r="B382" s="7">
        <v>370</v>
      </c>
      <c r="C382" s="4">
        <f>$D$6*($D$7*SIN($B382*2*PI()/$D$2)+$D$5)</f>
        <v>-73.860896101528709</v>
      </c>
      <c r="D382" s="59">
        <f>$D$6*($D$7*SIN( ($B382*2*PI()/$D$2) - (2*PI()/3) )+$D$5)</f>
        <v>-237.40224416857254</v>
      </c>
      <c r="E382" s="59">
        <f>$D$6*($D$7*SIN( ($B382*2*PI()/$D$2) + (2*PI()/3) )+$D$5)</f>
        <v>311.26314027010125</v>
      </c>
      <c r="F382" s="19">
        <f t="shared" si="53"/>
        <v>12</v>
      </c>
      <c r="H382" s="11">
        <f>IF( OR( $F382=7,$F382=8,$F382=1,$F382=2 ), 0,   IF( OR( $F382=3,$F382=4,$F382=11,$F382=12 ), -1, 1) ) * $H$7 * IF( OR( $F382=5,$F382=6,$F382=11,$F382=12 ), $C382, $E382 ) * $I$3</f>
        <v>0.22665567990828275</v>
      </c>
      <c r="I382" s="11">
        <f>IF( OR( $F382=5,$F382=6,$F382=11,$F382=12 ), 0, IF( OR( $F382=3,$F382=4,$F382=7,$F382=8 ), -1, 1 ) ) * $H$7 * IF( OR( $F382=3,$F382=4,$F382=9,$F382=10 ), D382, C382 ) * $I$3</f>
        <v>0</v>
      </c>
      <c r="J382" s="11">
        <f>IF( OR( $F382=3,$F382=4,$F382=9,$F382=10 ), 0, IF( OR( $F382=7,$F382=8,$F382=11,$F382=12 ), -1, 1 ) ) * $H$7 * IF( OR( $F382=5,$F382=6,$F382=11,$F382=12 ), D382, E382 ) * $I$3</f>
        <v>0.7285122426597026</v>
      </c>
      <c r="K382" s="11">
        <f>$I$3 + IF( OR( $F382=3,$F382=4,$F382=7,$F382=8,$F382=11,$F382=12 ), -1, 1 ) * $H$7 * IF( OR( $F382=3, $F382=4, $F382=9, $F382=10 ), C382, IF( OR( $F382=5, $F382=6, $F382=11, $F382=12 ), E382, D382 ) ) * $I$3</f>
        <v>4.4832077432014672E-2</v>
      </c>
      <c r="L382" s="12">
        <f t="shared" si="62"/>
        <v>1</v>
      </c>
      <c r="N382" s="48">
        <f t="shared" si="54"/>
        <v>0</v>
      </c>
      <c r="O382" s="49">
        <f t="shared" si="55"/>
        <v>1</v>
      </c>
      <c r="P382" s="48">
        <f t="shared" si="56"/>
        <v>0</v>
      </c>
      <c r="Q382" s="49">
        <f t="shared" si="57"/>
        <v>1</v>
      </c>
      <c r="R382" s="48">
        <f t="shared" si="58"/>
        <v>2</v>
      </c>
      <c r="S382" s="49">
        <f t="shared" si="59"/>
        <v>0</v>
      </c>
      <c r="T382" s="54" t="str">
        <f t="shared" si="60"/>
        <v>T</v>
      </c>
      <c r="U382" s="55" t="str">
        <f t="shared" si="61"/>
        <v>H</v>
      </c>
    </row>
    <row r="383" spans="2:21" x14ac:dyDescent="0.25">
      <c r="B383" s="7">
        <v>371</v>
      </c>
      <c r="C383" s="4">
        <f>$D$6*($D$7*SIN($B383*2*PI()/$D$2)+$D$5)</f>
        <v>-68.668068719527895</v>
      </c>
      <c r="D383" s="59">
        <f>$D$6*($D$7*SIN( ($B383*2*PI()/$D$2) - (2*PI()/3) )+$D$5)</f>
        <v>-241.00852002249584</v>
      </c>
      <c r="E383" s="59">
        <f>$D$6*($D$7*SIN( ($B383*2*PI()/$D$2) + (2*PI()/3) )+$D$5)</f>
        <v>309.67658874202374</v>
      </c>
      <c r="F383" s="19">
        <f t="shared" si="53"/>
        <v>12</v>
      </c>
      <c r="H383" s="11">
        <f>IF( OR( $F383=7,$F383=8,$F383=1,$F383=2 ), 0,   IF( OR( $F383=3,$F383=4,$F383=11,$F383=12 ), -1, 1) ) * $H$7 * IF( OR( $F383=5,$F383=6,$F383=11,$F383=12 ), $C383, $E383 ) * $I$3</f>
        <v>0.21072053854070621</v>
      </c>
      <c r="I383" s="11">
        <f>IF( OR( $F383=5,$F383=6,$F383=11,$F383=12 ), 0, IF( OR( $F383=3,$F383=4,$F383=7,$F383=8 ), -1, 1 ) ) * $H$7 * IF( OR( $F383=3,$F383=4,$F383=9,$F383=10 ), D383, C383 ) * $I$3</f>
        <v>0</v>
      </c>
      <c r="J383" s="11">
        <f>IF( OR( $F383=3,$F383=4,$F383=9,$F383=10 ), 0, IF( OR( $F383=7,$F383=8,$F383=11,$F383=12 ), -1, 1 ) ) * $H$7 * IF( OR( $F383=5,$F383=6,$F383=11,$F383=12 ), D383, E383 ) * $I$3</f>
        <v>0.73957876024546598</v>
      </c>
      <c r="K383" s="11">
        <f>$I$3 + IF( OR( $F383=3,$F383=4,$F383=7,$F383=8,$F383=11,$F383=12 ), -1, 1 ) * $H$7 * IF( OR( $F383=3, $F383=4, $F383=9, $F383=10 ), C383, IF( OR( $F383=5, $F383=6, $F383=11, $F383=12 ), E383, D383 ) ) * $I$3</f>
        <v>4.9700701213827747E-2</v>
      </c>
      <c r="L383" s="12">
        <f t="shared" si="62"/>
        <v>1</v>
      </c>
      <c r="N383" s="48">
        <f t="shared" si="54"/>
        <v>0</v>
      </c>
      <c r="O383" s="49">
        <f t="shared" si="55"/>
        <v>1</v>
      </c>
      <c r="P383" s="48">
        <f t="shared" si="56"/>
        <v>0</v>
      </c>
      <c r="Q383" s="49">
        <f t="shared" si="57"/>
        <v>1</v>
      </c>
      <c r="R383" s="48">
        <f t="shared" si="58"/>
        <v>2</v>
      </c>
      <c r="S383" s="49">
        <f t="shared" si="59"/>
        <v>0</v>
      </c>
      <c r="T383" s="54" t="str">
        <f t="shared" si="60"/>
        <v>T</v>
      </c>
      <c r="U383" s="55" t="str">
        <f t="shared" si="61"/>
        <v>H</v>
      </c>
    </row>
    <row r="384" spans="2:21" x14ac:dyDescent="0.25">
      <c r="B384" s="7">
        <v>372</v>
      </c>
      <c r="C384" s="4">
        <f>$D$6*($D$7*SIN($B384*2*PI()/$D$2)+$D$5)</f>
        <v>-63.456857235077045</v>
      </c>
      <c r="D384" s="59">
        <f>$D$6*($D$7*SIN( ($B384*2*PI()/$D$2) - (2*PI()/3) )+$D$5)</f>
        <v>-244.55027206781168</v>
      </c>
      <c r="E384" s="59">
        <f>$D$6*($D$7*SIN( ($B384*2*PI()/$D$2) + (2*PI()/3) )+$D$5)</f>
        <v>308.00712930288864</v>
      </c>
      <c r="F384" s="19">
        <f t="shared" si="53"/>
        <v>12</v>
      </c>
      <c r="H384" s="11">
        <f>IF( OR( $F384=7,$F384=8,$F384=1,$F384=2 ), 0,   IF( OR( $F384=3,$F384=4,$F384=11,$F384=12 ), -1, 1) ) * $H$7 * IF( OR( $F384=5,$F384=6,$F384=11,$F384=12 ), $C384, $E384 ) * $I$3</f>
        <v>0.19472898218955587</v>
      </c>
      <c r="I384" s="11">
        <f>IF( OR( $F384=5,$F384=6,$F384=11,$F384=12 ), 0, IF( OR( $F384=3,$F384=4,$F384=7,$F384=8 ), -1, 1 ) ) * $H$7 * IF( OR( $F384=3,$F384=4,$F384=9,$F384=10 ), D384, C384 ) * $I$3</f>
        <v>0</v>
      </c>
      <c r="J384" s="11">
        <f>IF( OR( $F384=3,$F384=4,$F384=9,$F384=10 ), 0, IF( OR( $F384=7,$F384=8,$F384=11,$F384=12 ), -1, 1 ) ) * $H$7 * IF( OR( $F384=5,$F384=6,$F384=11,$F384=12 ), D384, E384 ) * $I$3</f>
        <v>0.75044727471344841</v>
      </c>
      <c r="K384" s="11">
        <f>$I$3 + IF( OR( $F384=3,$F384=4,$F384=7,$F384=8,$F384=11,$F384=12 ), -1, 1 ) * $H$7 * IF( OR( $F384=3, $F384=4, $F384=9, $F384=10 ), C384, IF( OR( $F384=5, $F384=6, $F384=11, $F384=12 ), E384, D384 ) ) * $I$3</f>
        <v>5.4823743096996003E-2</v>
      </c>
      <c r="L384" s="12">
        <f t="shared" si="62"/>
        <v>1.0000000000000002</v>
      </c>
      <c r="N384" s="48">
        <f t="shared" si="54"/>
        <v>0</v>
      </c>
      <c r="O384" s="49">
        <f t="shared" si="55"/>
        <v>1</v>
      </c>
      <c r="P384" s="48">
        <f t="shared" si="56"/>
        <v>0</v>
      </c>
      <c r="Q384" s="49">
        <f t="shared" si="57"/>
        <v>1</v>
      </c>
      <c r="R384" s="48">
        <f t="shared" si="58"/>
        <v>2</v>
      </c>
      <c r="S384" s="49">
        <f t="shared" si="59"/>
        <v>0</v>
      </c>
      <c r="T384" s="54" t="str">
        <f t="shared" si="60"/>
        <v>T</v>
      </c>
      <c r="U384" s="55" t="str">
        <f t="shared" si="61"/>
        <v>H</v>
      </c>
    </row>
    <row r="385" spans="1:21" x14ac:dyDescent="0.25">
      <c r="B385" s="7">
        <v>373</v>
      </c>
      <c r="C385" s="4">
        <f>$D$6*($D$7*SIN($B385*2*PI()/$D$2)+$D$5)</f>
        <v>-58.228656815501658</v>
      </c>
      <c r="D385" s="59">
        <f>$D$6*($D$7*SIN( ($B385*2*PI()/$D$2) - (2*PI()/3) )+$D$5)</f>
        <v>-248.02655209185517</v>
      </c>
      <c r="E385" s="59">
        <f>$D$6*($D$7*SIN( ($B385*2*PI()/$D$2) + (2*PI()/3) )+$D$5)</f>
        <v>306.25520890735686</v>
      </c>
      <c r="F385" s="19">
        <f t="shared" si="53"/>
        <v>12</v>
      </c>
      <c r="H385" s="11">
        <f>IF( OR( $F385=7,$F385=8,$F385=1,$F385=2 ), 0,   IF( OR( $F385=3,$F385=4,$F385=11,$F385=12 ), -1, 1) ) * $H$7 * IF( OR( $F385=5,$F385=6,$F385=11,$F385=12 ), $C385, $E385 ) * $I$3</f>
        <v>0.17868529218115503</v>
      </c>
      <c r="I385" s="11">
        <f>IF( OR( $F385=5,$F385=6,$F385=11,$F385=12 ), 0, IF( OR( $F385=3,$F385=4,$F385=7,$F385=8 ), -1, 1 ) ) * $H$7 * IF( OR( $F385=3,$F385=4,$F385=9,$F385=10 ), D385, C385 ) * $I$3</f>
        <v>0</v>
      </c>
      <c r="J385" s="11">
        <f>IF( OR( $F385=3,$F385=4,$F385=9,$F385=10 ), 0, IF( OR( $F385=7,$F385=8,$F385=11,$F385=12 ), -1, 1 ) ) * $H$7 * IF( OR( $F385=5,$F385=6,$F385=11,$F385=12 ), D385, E385 ) * $I$3</f>
        <v>0.76111487629951757</v>
      </c>
      <c r="K385" s="11">
        <f>$I$3 + IF( OR( $F385=3,$F385=4,$F385=7,$F385=8,$F385=11,$F385=12 ), -1, 1 ) * $H$7 * IF( OR( $F385=3, $F385=4, $F385=9, $F385=10 ), C385, IF( OR( $F385=5, $F385=6, $F385=11, $F385=12 ), E385, D385 ) ) * $I$3</f>
        <v>6.0199831519327285E-2</v>
      </c>
      <c r="L385" s="12">
        <f t="shared" si="62"/>
        <v>0.99999999999999989</v>
      </c>
      <c r="N385" s="48">
        <f t="shared" si="54"/>
        <v>0</v>
      </c>
      <c r="O385" s="49">
        <f t="shared" si="55"/>
        <v>1</v>
      </c>
      <c r="P385" s="48">
        <f t="shared" si="56"/>
        <v>0</v>
      </c>
      <c r="Q385" s="49">
        <f t="shared" si="57"/>
        <v>1</v>
      </c>
      <c r="R385" s="48">
        <f t="shared" si="58"/>
        <v>2</v>
      </c>
      <c r="S385" s="49">
        <f t="shared" si="59"/>
        <v>0</v>
      </c>
      <c r="T385" s="54" t="str">
        <f t="shared" si="60"/>
        <v>T</v>
      </c>
      <c r="U385" s="55" t="str">
        <f t="shared" si="61"/>
        <v>H</v>
      </c>
    </row>
    <row r="386" spans="1:21" x14ac:dyDescent="0.25">
      <c r="B386" s="7">
        <v>374</v>
      </c>
      <c r="C386" s="4">
        <f>$D$6*($D$7*SIN($B386*2*PI()/$D$2)+$D$5)</f>
        <v>-52.984867176476804</v>
      </c>
      <c r="D386" s="59">
        <f>$D$6*($D$7*SIN( ($B386*2*PI()/$D$2) - (2*PI()/3) )+$D$5)</f>
        <v>-251.43642941040432</v>
      </c>
      <c r="E386" s="59">
        <f>$D$6*($D$7*SIN( ($B386*2*PI()/$D$2) + (2*PI()/3) )+$D$5)</f>
        <v>304.42129658688117</v>
      </c>
      <c r="F386" s="19">
        <f t="shared" si="53"/>
        <v>12</v>
      </c>
      <c r="H386" s="11">
        <f>IF( OR( $F386=7,$F386=8,$F386=1,$F386=2 ), 0,   IF( OR( $F386=3,$F386=4,$F386=11,$F386=12 ), -1, 1) ) * $H$7 * IF( OR( $F386=5,$F386=6,$F386=11,$F386=12 ), $C386, $E386 ) * $I$3</f>
        <v>0.16259376379927032</v>
      </c>
      <c r="I386" s="11">
        <f>IF( OR( $F386=5,$F386=6,$F386=11,$F386=12 ), 0, IF( OR( $F386=3,$F386=4,$F386=7,$F386=8 ), -1, 1 ) ) * $H$7 * IF( OR( $F386=3,$F386=4,$F386=9,$F386=10 ), D386, C386 ) * $I$3</f>
        <v>0</v>
      </c>
      <c r="J386" s="11">
        <f>IF( OR( $F386=3,$F386=4,$F386=9,$F386=10 ), 0, IF( OR( $F386=7,$F386=8,$F386=11,$F386=12 ), -1, 1 ) ) * $H$7 * IF( OR( $F386=5,$F386=6,$F386=11,$F386=12 ), D386, E386 ) * $I$3</f>
        <v>0.77157870902877679</v>
      </c>
      <c r="K386" s="11">
        <f>$I$3 + IF( OR( $F386=3,$F386=4,$F386=7,$F386=8,$F386=11,$F386=12 ), -1, 1 ) * $H$7 * IF( OR( $F386=3, $F386=4, $F386=9, $F386=10 ), C386, IF( OR( $F386=5, $F386=6, $F386=11, $F386=12 ), E386, D386 ) ) * $I$3</f>
        <v>6.5827527171952727E-2</v>
      </c>
      <c r="L386" s="12">
        <f t="shared" si="62"/>
        <v>0.99999999999999989</v>
      </c>
      <c r="N386" s="48">
        <f t="shared" si="54"/>
        <v>0</v>
      </c>
      <c r="O386" s="49">
        <f t="shared" si="55"/>
        <v>1</v>
      </c>
      <c r="P386" s="48">
        <f t="shared" si="56"/>
        <v>0</v>
      </c>
      <c r="Q386" s="49">
        <f t="shared" si="57"/>
        <v>1</v>
      </c>
      <c r="R386" s="48">
        <f t="shared" si="58"/>
        <v>2</v>
      </c>
      <c r="S386" s="49">
        <f t="shared" si="59"/>
        <v>0</v>
      </c>
      <c r="T386" s="54" t="str">
        <f t="shared" si="60"/>
        <v>T</v>
      </c>
      <c r="U386" s="55" t="str">
        <f t="shared" si="61"/>
        <v>H</v>
      </c>
    </row>
    <row r="387" spans="1:21" x14ac:dyDescent="0.25">
      <c r="B387" s="7">
        <v>375</v>
      </c>
      <c r="C387" s="4">
        <f>$D$6*($D$7*SIN($B387*2*PI()/$D$2)+$D$5)</f>
        <v>-47.72689220728887</v>
      </c>
      <c r="D387" s="59">
        <f>$D$6*($D$7*SIN( ($B387*2*PI()/$D$2) - (2*PI()/3) )+$D$5)</f>
        <v>-254.77899111684673</v>
      </c>
      <c r="E387" s="59">
        <f>$D$6*($D$7*SIN( ($B387*2*PI()/$D$2) + (2*PI()/3) )+$D$5)</f>
        <v>302.5058833241356</v>
      </c>
      <c r="F387" s="19">
        <f t="shared" si="53"/>
        <v>12</v>
      </c>
      <c r="H387" s="11">
        <f>IF( OR( $F387=7,$F387=8,$F387=1,$F387=2 ), 0,   IF( OR( $F387=3,$F387=4,$F387=11,$F387=12 ), -1, 1) ) * $H$7 * IF( OR( $F387=5,$F387=6,$F387=11,$F387=12 ), $C387, $E387 ) * $I$3</f>
        <v>0.14645870513515863</v>
      </c>
      <c r="I387" s="11">
        <f>IF( OR( $F387=5,$F387=6,$F387=11,$F387=12 ), 0, IF( OR( $F387=3,$F387=4,$F387=7,$F387=8 ), -1, 1 ) ) * $H$7 * IF( OR( $F387=3,$F387=4,$F387=9,$F387=10 ), D387, C387 ) * $I$3</f>
        <v>0</v>
      </c>
      <c r="J387" s="11">
        <f>IF( OR( $F387=3,$F387=4,$F387=9,$F387=10 ), 0, IF( OR( $F387=7,$F387=8,$F387=11,$F387=12 ), -1, 1 ) ) * $H$7 * IF( OR( $F387=5,$F387=6,$F387=11,$F387=12 ), D387, E387 ) * $I$3</f>
        <v>0.78183597148017847</v>
      </c>
      <c r="K387" s="11">
        <f>$I$3 + IF( OR( $F387=3,$F387=4,$F387=7,$F387=8,$F387=11,$F387=12 ), -1, 1 ) * $H$7 * IF( OR( $F387=3, $F387=4, $F387=9, $F387=10 ), C387, IF( OR( $F387=5, $F387=6, $F387=11, $F387=12 ), E387, D387 ) ) * $I$3</f>
        <v>7.1705323384662845E-2</v>
      </c>
      <c r="L387" s="12">
        <f t="shared" si="62"/>
        <v>0.99999999999999989</v>
      </c>
      <c r="N387" s="48">
        <f t="shared" si="54"/>
        <v>0</v>
      </c>
      <c r="O387" s="49">
        <f t="shared" si="55"/>
        <v>1</v>
      </c>
      <c r="P387" s="48">
        <f t="shared" si="56"/>
        <v>0</v>
      </c>
      <c r="Q387" s="49">
        <f t="shared" si="57"/>
        <v>1</v>
      </c>
      <c r="R387" s="48">
        <f t="shared" si="58"/>
        <v>2</v>
      </c>
      <c r="S387" s="49">
        <f t="shared" si="59"/>
        <v>0</v>
      </c>
      <c r="T387" s="54" t="str">
        <f t="shared" si="60"/>
        <v>T</v>
      </c>
      <c r="U387" s="55" t="str">
        <f t="shared" si="61"/>
        <v>H</v>
      </c>
    </row>
    <row r="388" spans="1:21" x14ac:dyDescent="0.25">
      <c r="B388" s="7">
        <v>376</v>
      </c>
      <c r="C388" s="4">
        <f>$D$6*($D$7*SIN($B388*2*PI()/$D$2)+$D$5)</f>
        <v>-42.456139594978374</v>
      </c>
      <c r="D388" s="59">
        <f>$D$6*($D$7*SIN( ($B388*2*PI()/$D$2) - (2*PI()/3) )+$D$5)</f>
        <v>-258.05334232658822</v>
      </c>
      <c r="E388" s="59">
        <f>$D$6*($D$7*SIN( ($B388*2*PI()/$D$2) + (2*PI()/3) )+$D$5)</f>
        <v>300.50948192156659</v>
      </c>
      <c r="F388" s="19">
        <f t="shared" si="53"/>
        <v>12</v>
      </c>
      <c r="H388" s="11">
        <f>IF( OR( $F388=7,$F388=8,$F388=1,$F388=2 ), 0,   IF( OR( $F388=3,$F388=4,$F388=11,$F388=12 ), -1, 1) ) * $H$7 * IF( OR( $F388=5,$F388=6,$F388=11,$F388=12 ), $C388, $E388 ) * $I$3</f>
        <v>0.13028443593418063</v>
      </c>
      <c r="I388" s="11">
        <f>IF( OR( $F388=5,$F388=6,$F388=11,$F388=12 ), 0, IF( OR( $F388=3,$F388=4,$F388=7,$F388=8 ), -1, 1 ) ) * $H$7 * IF( OR( $F388=3,$F388=4,$F388=9,$F388=10 ), D388, C388 ) * $I$3</f>
        <v>0</v>
      </c>
      <c r="J388" s="11">
        <f>IF( OR( $F388=3,$F388=4,$F388=9,$F388=10 ), 0, IF( OR( $F388=7,$F388=8,$F388=11,$F388=12 ), -1, 1 ) ) * $H$7 * IF( OR( $F388=5,$F388=6,$F388=11,$F388=12 ), D388, E388 ) * $I$3</f>
        <v>0.79188391753653709</v>
      </c>
      <c r="K388" s="11">
        <f>$I$3 + IF( OR( $F388=3,$F388=4,$F388=7,$F388=8,$F388=11,$F388=12 ), -1, 1 ) * $H$7 * IF( OR( $F388=3, $F388=4, $F388=9, $F388=10 ), C388, IF( OR( $F388=5, $F388=6, $F388=11, $F388=12 ), E388, D388 ) ) * $I$3</f>
        <v>7.7831646529282317E-2</v>
      </c>
      <c r="L388" s="12">
        <f t="shared" si="62"/>
        <v>1</v>
      </c>
      <c r="N388" s="48">
        <f t="shared" si="54"/>
        <v>0</v>
      </c>
      <c r="O388" s="49">
        <f t="shared" si="55"/>
        <v>1</v>
      </c>
      <c r="P388" s="48">
        <f t="shared" si="56"/>
        <v>0</v>
      </c>
      <c r="Q388" s="49">
        <f t="shared" si="57"/>
        <v>1</v>
      </c>
      <c r="R388" s="48">
        <f t="shared" si="58"/>
        <v>2</v>
      </c>
      <c r="S388" s="49">
        <f t="shared" si="59"/>
        <v>0</v>
      </c>
      <c r="T388" s="54" t="str">
        <f t="shared" si="60"/>
        <v>T</v>
      </c>
      <c r="U388" s="55" t="str">
        <f t="shared" si="61"/>
        <v>H</v>
      </c>
    </row>
    <row r="389" spans="1:21" x14ac:dyDescent="0.25">
      <c r="B389" s="7">
        <v>377</v>
      </c>
      <c r="C389" s="4">
        <f>$D$6*($D$7*SIN($B389*2*PI()/$D$2)+$D$5)</f>
        <v>-37.174020447471925</v>
      </c>
      <c r="D389" s="59">
        <f>$D$6*($D$7*SIN( ($B389*2*PI()/$D$2) - (2*PI()/3) )+$D$5)</f>
        <v>-261.25860641663286</v>
      </c>
      <c r="E389" s="59">
        <f>$D$6*($D$7*SIN( ($B389*2*PI()/$D$2) + (2*PI()/3) )+$D$5)</f>
        <v>298.43262686410475</v>
      </c>
      <c r="F389" s="19">
        <f t="shared" si="53"/>
        <v>12</v>
      </c>
      <c r="H389" s="11">
        <f>IF( OR( $F389=7,$F389=8,$F389=1,$F389=2 ), 0,   IF( OR( $F389=3,$F389=4,$F389=11,$F389=12 ), -1, 1) ) * $H$7 * IF( OR( $F389=5,$F389=6,$F389=11,$F389=12 ), $C389, $E389 ) * $I$3</f>
        <v>0.11407528643931206</v>
      </c>
      <c r="I389" s="11">
        <f>IF( OR( $F389=5,$F389=6,$F389=11,$F389=12 ), 0, IF( OR( $F389=3,$F389=4,$F389=7,$F389=8 ), -1, 1 ) ) * $H$7 * IF( OR( $F389=3,$F389=4,$F389=9,$F389=10 ), D389, C389 ) * $I$3</f>
        <v>0</v>
      </c>
      <c r="J389" s="11">
        <f>IF( OR( $F389=3,$F389=4,$F389=9,$F389=10 ), 0, IF( OR( $F389=7,$F389=8,$F389=11,$F389=12 ), -1, 1 ) ) * $H$7 * IF( OR( $F389=5,$F389=6,$F389=11,$F389=12 ), D389, E389 ) * $I$3</f>
        <v>0.80171985711972382</v>
      </c>
      <c r="K389" s="11">
        <f>$I$3 + IF( OR( $F389=3,$F389=4,$F389=7,$F389=8,$F389=11,$F389=12 ), -1, 1 ) * $H$7 * IF( OR( $F389=3, $F389=4, $F389=9, $F389=10 ), C389, IF( OR( $F389=5, $F389=6, $F389=11, $F389=12 ), E389, D389 ) ) * $I$3</f>
        <v>8.4204856440964204E-2</v>
      </c>
      <c r="L389" s="12">
        <f t="shared" si="62"/>
        <v>1</v>
      </c>
      <c r="N389" s="48">
        <f t="shared" si="54"/>
        <v>0</v>
      </c>
      <c r="O389" s="49">
        <f t="shared" si="55"/>
        <v>1</v>
      </c>
      <c r="P389" s="48">
        <f t="shared" si="56"/>
        <v>0</v>
      </c>
      <c r="Q389" s="49">
        <f t="shared" si="57"/>
        <v>1</v>
      </c>
      <c r="R389" s="48">
        <f t="shared" si="58"/>
        <v>2</v>
      </c>
      <c r="S389" s="49">
        <f t="shared" si="59"/>
        <v>0</v>
      </c>
      <c r="T389" s="54" t="str">
        <f t="shared" si="60"/>
        <v>T</v>
      </c>
      <c r="U389" s="55" t="str">
        <f t="shared" si="61"/>
        <v>H</v>
      </c>
    </row>
    <row r="390" spans="1:21" x14ac:dyDescent="0.25">
      <c r="B390" s="7">
        <v>378</v>
      </c>
      <c r="C390" s="4">
        <f>$D$6*($D$7*SIN($B390*2*PI()/$D$2)+$D$5)</f>
        <v>-31.881948915791007</v>
      </c>
      <c r="D390" s="59">
        <f>$D$6*($D$7*SIN( ($B390*2*PI()/$D$2) - (2*PI()/3) )+$D$5)</f>
        <v>-264.39392526027774</v>
      </c>
      <c r="E390" s="59">
        <f>$D$6*($D$7*SIN( ($B390*2*PI()/$D$2) + (2*PI()/3) )+$D$5)</f>
        <v>296.27587417606867</v>
      </c>
      <c r="F390" s="19">
        <f t="shared" si="53"/>
        <v>12</v>
      </c>
      <c r="H390" s="11">
        <f>IF( OR( $F390=7,$F390=8,$F390=1,$F390=2 ), 0,   IF( OR( $F390=3,$F390=4,$F390=11,$F390=12 ), -1, 1) ) * $H$7 * IF( OR( $F390=5,$F390=6,$F390=11,$F390=12 ), $C390, $E390 ) * $I$3</f>
        <v>9.7835596231822419E-2</v>
      </c>
      <c r="I390" s="11">
        <f>IF( OR( $F390=5,$F390=6,$F390=11,$F390=12 ), 0, IF( OR( $F390=3,$F390=4,$F390=7,$F390=8 ), -1, 1 ) ) * $H$7 * IF( OR( $F390=3,$F390=4,$F390=9,$F390=10 ), D390, C390 ) * $I$3</f>
        <v>0</v>
      </c>
      <c r="J390" s="11">
        <f>IF( OR( $F390=3,$F390=4,$F390=9,$F390=10 ), 0, IF( OR( $F390=7,$F390=8,$F390=11,$F390=12 ), -1, 1 ) ) * $H$7 * IF( OR( $F390=5,$F390=6,$F390=11,$F390=12 ), D390, E390 ) * $I$3</f>
        <v>0.81134115691087105</v>
      </c>
      <c r="K390" s="11">
        <f>$I$3 + IF( OR( $F390=3,$F390=4,$F390=7,$F390=8,$F390=11,$F390=12 ), -1, 1 ) * $H$7 * IF( OR( $F390=3, $F390=4, $F390=9, $F390=10 ), C390, IF( OR( $F390=5, $F390=6, $F390=11, $F390=12 ), E390, D390 ) ) * $I$3</f>
        <v>9.0823246857306805E-2</v>
      </c>
      <c r="L390" s="12">
        <f t="shared" si="62"/>
        <v>1.0000000000000004</v>
      </c>
      <c r="N390" s="48">
        <f t="shared" si="54"/>
        <v>0</v>
      </c>
      <c r="O390" s="49">
        <f t="shared" si="55"/>
        <v>1</v>
      </c>
      <c r="P390" s="48">
        <f t="shared" si="56"/>
        <v>0</v>
      </c>
      <c r="Q390" s="49">
        <f t="shared" si="57"/>
        <v>1</v>
      </c>
      <c r="R390" s="48">
        <f t="shared" si="58"/>
        <v>2</v>
      </c>
      <c r="S390" s="49">
        <f t="shared" si="59"/>
        <v>0</v>
      </c>
      <c r="T390" s="54" t="str">
        <f t="shared" si="60"/>
        <v>T</v>
      </c>
      <c r="U390" s="55" t="str">
        <f t="shared" si="61"/>
        <v>H</v>
      </c>
    </row>
    <row r="391" spans="1:21" x14ac:dyDescent="0.25">
      <c r="B391" s="7">
        <v>379</v>
      </c>
      <c r="C391" s="4">
        <f>$D$6*($D$7*SIN($B391*2*PI()/$D$2)+$D$5)</f>
        <v>-26.581341815452152</v>
      </c>
      <c r="D391" s="59">
        <f>$D$6*($D$7*SIN( ($B391*2*PI()/$D$2) - (2*PI()/3) )+$D$5)</f>
        <v>-267.45845945685323</v>
      </c>
      <c r="E391" s="59">
        <f>$D$6*($D$7*SIN( ($B391*2*PI()/$D$2) + (2*PI()/3) )+$D$5)</f>
        <v>294.0398012723054</v>
      </c>
      <c r="F391" s="19">
        <f t="shared" si="53"/>
        <v>12</v>
      </c>
      <c r="H391" s="11">
        <f>IF( OR( $F391=7,$F391=8,$F391=1,$F391=2 ), 0,   IF( OR( $F391=3,$F391=4,$F391=11,$F391=12 ), -1, 1) ) * $H$7 * IF( OR( $F391=5,$F391=6,$F391=11,$F391=12 ), $C391, $E391 ) * $I$3</f>
        <v>8.156971306947193E-2</v>
      </c>
      <c r="I391" s="11">
        <f>IF( OR( $F391=5,$F391=6,$F391=11,$F391=12 ), 0, IF( OR( $F391=3,$F391=4,$F391=7,$F391=8 ), -1, 1 ) ) * $H$7 * IF( OR( $F391=3,$F391=4,$F391=9,$F391=10 ), D391, C391 ) * $I$3</f>
        <v>0</v>
      </c>
      <c r="J391" s="11">
        <f>IF( OR( $F391=3,$F391=4,$F391=9,$F391=10 ), 0, IF( OR( $F391=7,$F391=8,$F391=11,$F391=12 ), -1, 1 ) ) * $H$7 * IF( OR( $F391=5,$F391=6,$F391=11,$F391=12 ), D391, E391 ) * $I$3</f>
        <v>0.82074524105537172</v>
      </c>
      <c r="K391" s="11">
        <f>$I$3 + IF( OR( $F391=3,$F391=4,$F391=7,$F391=8,$F391=11,$F391=12 ), -1, 1 ) * $H$7 * IF( OR( $F391=3, $F391=4, $F391=9, $F391=10 ), C391, IF( OR( $F391=5, $F391=6, $F391=11, $F391=12 ), E391, D391 ) ) * $I$3</f>
        <v>9.7685045875156251E-2</v>
      </c>
      <c r="L391" s="12">
        <f t="shared" si="62"/>
        <v>0.99999999999999989</v>
      </c>
      <c r="N391" s="48">
        <f t="shared" si="54"/>
        <v>0</v>
      </c>
      <c r="O391" s="49">
        <f t="shared" si="55"/>
        <v>1</v>
      </c>
      <c r="P391" s="48">
        <f t="shared" si="56"/>
        <v>0</v>
      </c>
      <c r="Q391" s="49">
        <f t="shared" si="57"/>
        <v>1</v>
      </c>
      <c r="R391" s="48">
        <f t="shared" si="58"/>
        <v>2</v>
      </c>
      <c r="S391" s="49">
        <f t="shared" si="59"/>
        <v>0</v>
      </c>
      <c r="T391" s="54" t="str">
        <f t="shared" si="60"/>
        <v>T</v>
      </c>
      <c r="U391" s="55" t="str">
        <f t="shared" si="61"/>
        <v>H</v>
      </c>
    </row>
    <row r="392" spans="1:21" x14ac:dyDescent="0.25">
      <c r="B392" s="7">
        <v>380</v>
      </c>
      <c r="C392" s="4">
        <f>$D$6*($D$7*SIN($B392*2*PI()/$D$2)+$D$5)</f>
        <v>-21.273618247148875</v>
      </c>
      <c r="D392" s="59">
        <f>$D$6*($D$7*SIN( ($B392*2*PI()/$D$2) - (2*PI()/3) )+$D$5)</f>
        <v>-270.45138855645251</v>
      </c>
      <c r="E392" s="59">
        <f>$D$6*($D$7*SIN( ($B392*2*PI()/$D$2) + (2*PI()/3) )+$D$5)</f>
        <v>291.72500680360139</v>
      </c>
      <c r="F392" s="19">
        <f t="shared" si="53"/>
        <v>12</v>
      </c>
      <c r="H392" s="11">
        <f>IF( OR( $F392=7,$F392=8,$F392=1,$F392=2 ), 0,   IF( OR( $F392=3,$F392=4,$F392=11,$F392=12 ), -1, 1) ) * $H$7 * IF( OR( $F392=5,$F392=6,$F392=11,$F392=12 ), $C392, $E392 ) * $I$3</f>
        <v>6.528199172250472E-2</v>
      </c>
      <c r="I392" s="11">
        <f>IF( OR( $F392=5,$F392=6,$F392=11,$F392=12 ), 0, IF( OR( $F392=3,$F392=4,$F392=7,$F392=8 ), -1, 1 ) ) * $H$7 * IF( OR( $F392=3,$F392=4,$F392=9,$F392=10 ), D392, C392 ) * $I$3</f>
        <v>0</v>
      </c>
      <c r="J392" s="11">
        <f>IF( OR( $F392=3,$F392=4,$F392=9,$F392=10 ), 0, IF( OR( $F392=7,$F392=8,$F392=11,$F392=12 ), -1, 1 ) ) * $H$7 * IF( OR( $F392=5,$F392=6,$F392=11,$F392=12 ), D392, E392 ) * $I$3</f>
        <v>0.82992959185250381</v>
      </c>
      <c r="K392" s="11">
        <f>$I$3 + IF( OR( $F392=3,$F392=4,$F392=7,$F392=8,$F392=11,$F392=12 ), -1, 1 ) * $H$7 * IF( OR( $F392=3, $F392=4, $F392=9, $F392=10 ), C392, IF( OR( $F392=5, $F392=6, $F392=11, $F392=12 ), E392, D392 ) ) * $I$3</f>
        <v>0.10478841642499148</v>
      </c>
      <c r="L392" s="12">
        <f t="shared" si="62"/>
        <v>1</v>
      </c>
      <c r="N392" s="48">
        <f t="shared" si="54"/>
        <v>0</v>
      </c>
      <c r="O392" s="49">
        <f t="shared" si="55"/>
        <v>1</v>
      </c>
      <c r="P392" s="48">
        <f t="shared" si="56"/>
        <v>0</v>
      </c>
      <c r="Q392" s="49">
        <f t="shared" si="57"/>
        <v>1</v>
      </c>
      <c r="R392" s="48">
        <f t="shared" si="58"/>
        <v>2</v>
      </c>
      <c r="S392" s="49">
        <f t="shared" si="59"/>
        <v>0</v>
      </c>
      <c r="T392" s="54" t="str">
        <f t="shared" si="60"/>
        <v>T</v>
      </c>
      <c r="U392" s="55" t="str">
        <f t="shared" si="61"/>
        <v>H</v>
      </c>
    </row>
    <row r="393" spans="1:21" x14ac:dyDescent="0.25">
      <c r="B393" s="7">
        <v>381</v>
      </c>
      <c r="C393" s="4">
        <f>$D$6*($D$7*SIN($B393*2*PI()/$D$2)+$D$5)</f>
        <v>-15.960199216826673</v>
      </c>
      <c r="D393" s="59">
        <f>$D$6*($D$7*SIN( ($B393*2*PI()/$D$2) - (2*PI()/3) )+$D$5)</f>
        <v>-273.37191127958334</v>
      </c>
      <c r="E393" s="59">
        <f>$D$6*($D$7*SIN( ($B393*2*PI()/$D$2) + (2*PI()/3) )+$D$5)</f>
        <v>289.33211049641</v>
      </c>
      <c r="F393" s="19">
        <f t="shared" si="53"/>
        <v>12</v>
      </c>
      <c r="H393" s="11">
        <f>IF( OR( $F393=7,$F393=8,$F393=1,$F393=2 ), 0,   IF( OR( $F393=3,$F393=4,$F393=11,$F393=12 ), -1, 1) ) * $H$7 * IF( OR( $F393=5,$F393=6,$F393=11,$F393=12 ), $C393, $E393 ) * $I$3</f>
        <v>4.8976792807779383E-2</v>
      </c>
      <c r="I393" s="11">
        <f>IF( OR( $F393=5,$F393=6,$F393=11,$F393=12 ), 0, IF( OR( $F393=3,$F393=4,$F393=7,$F393=8 ), -1, 1 ) ) * $H$7 * IF( OR( $F393=3,$F393=4,$F393=9,$F393=10 ), D393, C393 ) * $I$3</f>
        <v>0</v>
      </c>
      <c r="J393" s="11">
        <f>IF( OR( $F393=3,$F393=4,$F393=9,$F393=10 ), 0, IF( OR( $F393=7,$F393=8,$F393=11,$F393=12 ), -1, 1 ) ) * $H$7 * IF( OR( $F393=5,$F393=6,$F393=11,$F393=12 ), D393, E393 ) * $I$3</f>
        <v>0.83889175042947106</v>
      </c>
      <c r="K393" s="11">
        <f>$I$3 + IF( OR( $F393=3,$F393=4,$F393=7,$F393=8,$F393=11,$F393=12 ), -1, 1 ) * $H$7 * IF( OR( $F393=3, $F393=4, $F393=9, $F393=10 ), C393, IF( OR( $F393=5, $F393=6, $F393=11, $F393=12 ), E393, D393 ) ) * $I$3</f>
        <v>0.1121314567627496</v>
      </c>
      <c r="L393" s="12">
        <f t="shared" si="62"/>
        <v>1</v>
      </c>
      <c r="N393" s="48">
        <f t="shared" si="54"/>
        <v>0</v>
      </c>
      <c r="O393" s="49">
        <f t="shared" si="55"/>
        <v>1</v>
      </c>
      <c r="P393" s="48">
        <f t="shared" si="56"/>
        <v>0</v>
      </c>
      <c r="Q393" s="49">
        <f t="shared" si="57"/>
        <v>1</v>
      </c>
      <c r="R393" s="48">
        <f t="shared" si="58"/>
        <v>2</v>
      </c>
      <c r="S393" s="49">
        <f t="shared" si="59"/>
        <v>0</v>
      </c>
      <c r="T393" s="54" t="str">
        <f t="shared" si="60"/>
        <v>T</v>
      </c>
      <c r="U393" s="55" t="str">
        <f t="shared" si="61"/>
        <v>H</v>
      </c>
    </row>
    <row r="394" spans="1:21" x14ac:dyDescent="0.25">
      <c r="B394" s="7">
        <v>382</v>
      </c>
      <c r="C394" s="4">
        <f>$D$6*($D$7*SIN($B394*2*PI()/$D$2)+$D$5)</f>
        <v>-10.642507255241947</v>
      </c>
      <c r="D394" s="59">
        <f>$D$6*($D$7*SIN( ($B394*2*PI()/$D$2) - (2*PI()/3) )+$D$5)</f>
        <v>-276.21924573169247</v>
      </c>
      <c r="E394" s="59">
        <f>$D$6*($D$7*SIN( ($B394*2*PI()/$D$2) + (2*PI()/3) )+$D$5)</f>
        <v>286.86175298693445</v>
      </c>
      <c r="F394" s="19">
        <f t="shared" si="53"/>
        <v>12</v>
      </c>
      <c r="H394" s="11">
        <f>IF( OR( $F394=7,$F394=8,$F394=1,$F394=2 ), 0,   IF( OR( $F394=3,$F394=4,$F394=11,$F394=12 ), -1, 1) ) * $H$7 * IF( OR( $F394=5,$F394=6,$F394=11,$F394=12 ), $C394, $E394 ) * $I$3</f>
        <v>3.2658481621315863E-2</v>
      </c>
      <c r="I394" s="11">
        <f>IF( OR( $F394=5,$F394=6,$F394=11,$F394=12 ), 0, IF( OR( $F394=3,$F394=4,$F394=7,$F394=8 ), -1, 1 ) ) * $H$7 * IF( OR( $F394=3,$F394=4,$F394=9,$F394=10 ), D394, C394 ) * $I$3</f>
        <v>0</v>
      </c>
      <c r="J394" s="11">
        <f>IF( OR( $F394=3,$F394=4,$F394=9,$F394=10 ), 0, IF( OR( $F394=7,$F394=8,$F394=11,$F394=12 ), -1, 1 ) ) * $H$7 * IF( OR( $F394=5,$F394=6,$F394=11,$F394=12 ), D394, E394 ) * $I$3</f>
        <v>0.84762931739971148</v>
      </c>
      <c r="K394" s="11">
        <f>$I$3 + IF( OR( $F394=3,$F394=4,$F394=7,$F394=8,$F394=11,$F394=12 ), -1, 1 ) * $H$7 * IF( OR( $F394=3, $F394=4, $F394=9, $F394=10 ), C394, IF( OR( $F394=5, $F394=6, $F394=11, $F394=12 ), E394, D394 ) ) * $I$3</f>
        <v>0.11971220097897262</v>
      </c>
      <c r="L394" s="12">
        <f t="shared" si="62"/>
        <v>1</v>
      </c>
      <c r="N394" s="48">
        <f t="shared" si="54"/>
        <v>0</v>
      </c>
      <c r="O394" s="49">
        <f t="shared" si="55"/>
        <v>1</v>
      </c>
      <c r="P394" s="48">
        <f t="shared" si="56"/>
        <v>0</v>
      </c>
      <c r="Q394" s="49">
        <f t="shared" si="57"/>
        <v>1</v>
      </c>
      <c r="R394" s="48">
        <f t="shared" si="58"/>
        <v>2</v>
      </c>
      <c r="S394" s="49">
        <f t="shared" si="59"/>
        <v>0</v>
      </c>
      <c r="T394" s="54" t="str">
        <f t="shared" si="60"/>
        <v>T</v>
      </c>
      <c r="U394" s="55" t="str">
        <f t="shared" si="61"/>
        <v>H</v>
      </c>
    </row>
    <row r="395" spans="1:21" x14ac:dyDescent="0.25">
      <c r="A395" s="11"/>
      <c r="B395" s="7">
        <v>383</v>
      </c>
      <c r="C395" s="4">
        <f>$D$6*($D$7*SIN($B395*2*PI()/$D$2)+$D$5)</f>
        <v>-5.3219660371201281</v>
      </c>
      <c r="D395" s="59">
        <f>$D$6*($D$7*SIN( ($B395*2*PI()/$D$2) - (2*PI()/3) )+$D$5)</f>
        <v>-278.99262961249582</v>
      </c>
      <c r="E395" s="59">
        <f>$D$6*($D$7*SIN( ($B395*2*PI()/$D$2) + (2*PI()/3) )+$D$5)</f>
        <v>284.31459564961591</v>
      </c>
      <c r="F395" s="19">
        <f t="shared" si="53"/>
        <v>12</v>
      </c>
      <c r="H395" s="11">
        <f>IF( OR( $F395=7,$F395=8,$F395=1,$F395=2 ), 0,   IF( OR( $F395=3,$F395=4,$F395=11,$F395=12 ), -1, 1) ) * $H$7 * IF( OR( $F395=5,$F395=6,$F395=11,$F395=12 ), $C395, $E395 ) * $I$3</f>
        <v>1.6331426969612487E-2</v>
      </c>
      <c r="I395" s="11">
        <f>IF( OR( $F395=5,$F395=6,$F395=11,$F395=12 ), 0, IF( OR( $F395=3,$F395=4,$F395=7,$F395=8 ), -1, 1 ) ) * $H$7 * IF( OR( $F395=3,$F395=4,$F395=9,$F395=10 ), D395, C395 ) * $I$3</f>
        <v>0</v>
      </c>
      <c r="J395" s="11">
        <f>IF( OR( $F395=3,$F395=4,$F395=9,$F395=10 ), 0, IF( OR( $F395=7,$F395=8,$F395=11,$F395=12 ), -1, 1 ) ) * $H$7 * IF( OR( $F395=5,$F395=6,$F395=11,$F395=12 ), D395, E395 ) * $I$3</f>
        <v>0.85613995350526428</v>
      </c>
      <c r="K395" s="11">
        <f>$I$3 + IF( OR( $F395=3,$F395=4,$F395=7,$F395=8,$F395=11,$F395=12 ), -1, 1 ) * $H$7 * IF( OR( $F395=3, $F395=4, $F395=9, $F395=10 ), C395, IF( OR( $F395=5, $F395=6, $F395=11, $F395=12 ), E395, D395 ) ) * $I$3</f>
        <v>0.1275286195251234</v>
      </c>
      <c r="L395" s="12">
        <f t="shared" si="62"/>
        <v>1.0000000000000002</v>
      </c>
      <c r="N395" s="48">
        <f t="shared" si="54"/>
        <v>0</v>
      </c>
      <c r="O395" s="49">
        <f t="shared" si="55"/>
        <v>1</v>
      </c>
      <c r="P395" s="48">
        <f t="shared" si="56"/>
        <v>0</v>
      </c>
      <c r="Q395" s="49">
        <f t="shared" si="57"/>
        <v>1</v>
      </c>
      <c r="R395" s="48">
        <f t="shared" si="58"/>
        <v>2</v>
      </c>
      <c r="S395" s="49">
        <f t="shared" si="59"/>
        <v>0</v>
      </c>
      <c r="T395" s="54" t="str">
        <f t="shared" si="60"/>
        <v>T</v>
      </c>
      <c r="U395" s="55" t="str">
        <f t="shared" si="61"/>
        <v>H</v>
      </c>
    </row>
    <row r="396" spans="1:21" ht="15.75" thickBot="1" x14ac:dyDescent="0.3">
      <c r="A396" s="16"/>
      <c r="B396" s="17">
        <v>384</v>
      </c>
      <c r="C396" s="18">
        <f>$D$6*($D$7*SIN($B396*2*PI()/$D$2)+$D$5)</f>
        <v>-7.9700591799201791E-14</v>
      </c>
      <c r="D396" s="18">
        <f>$D$6*($D$7*SIN( ($B396*2*PI()/$D$2) - (2*PI()/3) )+$D$5)</f>
        <v>-281.69132042006555</v>
      </c>
      <c r="E396" s="18">
        <f>$D$6*($D$7*SIN( ($B396*2*PI()/$D$2) + (2*PI()/3) )+$D$5)</f>
        <v>281.69132042006567</v>
      </c>
      <c r="F396" s="42">
        <f t="shared" si="53"/>
        <v>13</v>
      </c>
      <c r="G396" s="16"/>
      <c r="H396" s="11">
        <f>IF( OR( $F396=7,$F396=8,$F396=1,$F396=2 ), 0,   IF( OR( $F396=3,$F396=4,$F396=11,$F396=12 ), -1, 1) ) * $H$7 * IF( OR( $F396=5,$F396=6,$F396=11,$F396=12 ), $C396, $E396 ) * $I$3</f>
        <v>0.86442138024304949</v>
      </c>
      <c r="I396" s="11">
        <f>IF( OR( $F396=5,$F396=6,$F396=11,$F396=12 ), 0, IF( OR( $F396=3,$F396=4,$F396=7,$F396=8 ), -1, 1 ) ) * $H$7 * IF( OR( $F396=3,$F396=4,$F396=9,$F396=10 ), D396, C396 ) * $I$3</f>
        <v>-2.4457585511160215E-16</v>
      </c>
      <c r="J396" s="11">
        <f>IF( OR( $F396=3,$F396=4,$F396=9,$F396=10 ), 0, IF( OR( $F396=7,$F396=8,$F396=11,$F396=12 ), -1, 1 ) ) * $H$7 * IF( OR( $F396=5,$F396=6,$F396=11,$F396=12 ), D396, E396 ) * $I$3</f>
        <v>0.86442138024304949</v>
      </c>
      <c r="K396" s="11">
        <f>$I$3 + IF( OR( $F396=3,$F396=4,$F396=7,$F396=8,$F396=11,$F396=12 ), -1, 1 ) * $H$7 * IF( OR( $F396=3, $F396=4, $F396=9, $F396=10 ), C396, IF( OR( $F396=5, $F396=6, $F396=11, $F396=12 ), E396, D396 ) ) * $I$3</f>
        <v>0.13557861975695085</v>
      </c>
      <c r="L396" s="17">
        <f>SUM(H396:K396)</f>
        <v>1.8644213802430496</v>
      </c>
      <c r="M396" s="16"/>
      <c r="N396" s="50">
        <f t="shared" si="54"/>
        <v>0</v>
      </c>
      <c r="O396" s="51">
        <f t="shared" si="55"/>
        <v>1</v>
      </c>
      <c r="P396" s="50">
        <f t="shared" si="56"/>
        <v>0</v>
      </c>
      <c r="Q396" s="51">
        <f t="shared" si="57"/>
        <v>1</v>
      </c>
      <c r="R396" s="50">
        <f t="shared" si="58"/>
        <v>2</v>
      </c>
      <c r="S396" s="51">
        <f t="shared" si="59"/>
        <v>0</v>
      </c>
      <c r="T396" s="56" t="str">
        <f t="shared" si="60"/>
        <v>T</v>
      </c>
      <c r="U396" s="57" t="str">
        <f t="shared" si="61"/>
        <v>H</v>
      </c>
    </row>
    <row r="397" spans="1:21" x14ac:dyDescent="0.25">
      <c r="A397" s="5"/>
      <c r="B397" s="6"/>
      <c r="C397" s="43"/>
      <c r="D397" s="43"/>
      <c r="E397" s="43"/>
      <c r="F397" s="6"/>
      <c r="G397" s="5"/>
      <c r="H397" s="5"/>
      <c r="I397" s="5"/>
      <c r="J397" s="5"/>
      <c r="K397" s="5"/>
      <c r="L397" s="6"/>
      <c r="M397" s="5"/>
      <c r="N397" s="6"/>
      <c r="O397" s="6"/>
      <c r="P397" s="6"/>
      <c r="Q397" s="6"/>
      <c r="R397" s="6"/>
      <c r="S397" s="6"/>
    </row>
    <row r="398" spans="1:21" x14ac:dyDescent="0.25">
      <c r="A398" s="5"/>
      <c r="B398" s="6"/>
      <c r="C398" s="43"/>
      <c r="D398" s="43"/>
      <c r="E398" s="43"/>
      <c r="F398" s="6"/>
      <c r="G398" s="5"/>
      <c r="H398" s="5"/>
      <c r="I398" s="5"/>
      <c r="J398" s="5"/>
      <c r="K398" s="5"/>
      <c r="L398" s="6"/>
      <c r="M398" s="5"/>
      <c r="N398" s="6"/>
      <c r="O398" s="6"/>
      <c r="P398" s="6"/>
      <c r="Q398" s="6"/>
      <c r="R398" s="6"/>
      <c r="S398" s="6"/>
    </row>
    <row r="399" spans="1:21" x14ac:dyDescent="0.25">
      <c r="A399" s="5"/>
      <c r="B399" s="6"/>
      <c r="C399" s="43"/>
      <c r="D399" s="43"/>
      <c r="E399" s="43"/>
      <c r="F399" s="6"/>
      <c r="G399" s="5"/>
      <c r="H399" s="5"/>
      <c r="I399" s="5"/>
      <c r="J399" s="5"/>
      <c r="K399" s="5"/>
      <c r="L399" s="6"/>
      <c r="M399" s="5"/>
      <c r="N399" s="6"/>
      <c r="O399" s="6"/>
      <c r="P399" s="6"/>
      <c r="Q399" s="6"/>
      <c r="R399" s="6"/>
      <c r="S399" s="6"/>
    </row>
    <row r="400" spans="1:21" x14ac:dyDescent="0.25">
      <c r="A400" s="5"/>
      <c r="B400" s="6"/>
      <c r="C400" s="43"/>
      <c r="D400" s="43"/>
      <c r="E400" s="43"/>
      <c r="F400" s="6"/>
      <c r="G400" s="5"/>
      <c r="H400" s="5"/>
      <c r="I400" s="5"/>
      <c r="J400" s="5"/>
      <c r="K400" s="5"/>
      <c r="L400" s="6"/>
      <c r="M400" s="5"/>
      <c r="N400" s="6"/>
      <c r="O400" s="6"/>
      <c r="P400" s="6"/>
      <c r="Q400" s="6"/>
      <c r="R400" s="6"/>
      <c r="S400" s="6"/>
    </row>
    <row r="401" spans="1:19" x14ac:dyDescent="0.25">
      <c r="A401" s="5"/>
      <c r="B401" s="6"/>
      <c r="C401" s="43"/>
      <c r="D401" s="43"/>
      <c r="E401" s="43"/>
      <c r="F401" s="6"/>
      <c r="G401" s="5"/>
      <c r="H401" s="5"/>
      <c r="I401" s="5"/>
      <c r="J401" s="5"/>
      <c r="K401" s="5"/>
      <c r="L401" s="6"/>
      <c r="M401" s="5"/>
      <c r="N401" s="6"/>
      <c r="O401" s="6"/>
      <c r="P401" s="6"/>
      <c r="Q401" s="6"/>
      <c r="R401" s="6"/>
      <c r="S401" s="6"/>
    </row>
    <row r="402" spans="1:19" x14ac:dyDescent="0.25">
      <c r="A402" s="5"/>
      <c r="B402" s="6"/>
      <c r="C402" s="43"/>
      <c r="D402" s="43"/>
      <c r="E402" s="43"/>
      <c r="F402" s="6"/>
      <c r="G402" s="5"/>
      <c r="H402" s="5"/>
      <c r="I402" s="5"/>
      <c r="J402" s="5"/>
      <c r="K402" s="5"/>
      <c r="L402" s="6"/>
      <c r="M402" s="5"/>
      <c r="N402" s="6"/>
      <c r="O402" s="6"/>
      <c r="P402" s="6"/>
      <c r="Q402" s="6"/>
      <c r="R402" s="6"/>
      <c r="S402" s="6"/>
    </row>
    <row r="403" spans="1:19" x14ac:dyDescent="0.25">
      <c r="A403" s="5"/>
      <c r="B403" s="6"/>
      <c r="C403" s="43"/>
      <c r="D403" s="43"/>
      <c r="E403" s="43"/>
      <c r="F403" s="6"/>
      <c r="G403" s="5"/>
      <c r="H403" s="5"/>
      <c r="I403" s="5"/>
      <c r="J403" s="5"/>
      <c r="K403" s="5"/>
      <c r="L403" s="6"/>
      <c r="M403" s="5"/>
      <c r="N403" s="6"/>
      <c r="O403" s="6"/>
      <c r="P403" s="6"/>
      <c r="Q403" s="6"/>
      <c r="R403" s="6"/>
      <c r="S403" s="6"/>
    </row>
    <row r="404" spans="1:19" x14ac:dyDescent="0.25">
      <c r="A404" s="5"/>
      <c r="B404" s="6"/>
      <c r="C404" s="43"/>
      <c r="D404" s="43"/>
      <c r="E404" s="43"/>
      <c r="F404" s="6"/>
      <c r="G404" s="5"/>
      <c r="H404" s="5"/>
      <c r="I404" s="5"/>
      <c r="J404" s="5"/>
      <c r="K404" s="5"/>
      <c r="L404" s="6"/>
      <c r="M404" s="5"/>
      <c r="N404" s="6"/>
      <c r="O404" s="6"/>
      <c r="P404" s="6"/>
      <c r="Q404" s="6"/>
      <c r="R404" s="6"/>
      <c r="S404" s="6"/>
    </row>
    <row r="405" spans="1:19" x14ac:dyDescent="0.25">
      <c r="A405" s="5"/>
      <c r="B405" s="6"/>
      <c r="C405" s="43"/>
      <c r="D405" s="43"/>
      <c r="E405" s="43"/>
      <c r="F405" s="6"/>
      <c r="G405" s="5"/>
      <c r="H405" s="5"/>
      <c r="I405" s="5"/>
      <c r="J405" s="5"/>
      <c r="K405" s="5"/>
      <c r="L405" s="6"/>
      <c r="M405" s="5"/>
      <c r="N405" s="6"/>
      <c r="O405" s="6"/>
      <c r="P405" s="6"/>
      <c r="Q405" s="6"/>
      <c r="R405" s="6"/>
      <c r="S405" s="6"/>
    </row>
    <row r="406" spans="1:19" x14ac:dyDescent="0.25">
      <c r="A406" s="5"/>
      <c r="B406" s="6"/>
      <c r="C406" s="43"/>
      <c r="D406" s="43"/>
      <c r="E406" s="43"/>
      <c r="F406" s="6"/>
      <c r="G406" s="5"/>
      <c r="H406" s="5"/>
      <c r="I406" s="5"/>
      <c r="J406" s="5"/>
      <c r="K406" s="5"/>
      <c r="L406" s="6"/>
      <c r="M406" s="5"/>
      <c r="N406" s="6"/>
      <c r="O406" s="6"/>
      <c r="P406" s="6"/>
      <c r="Q406" s="6"/>
      <c r="R406" s="6"/>
      <c r="S406" s="6"/>
    </row>
    <row r="407" spans="1:19" x14ac:dyDescent="0.25">
      <c r="A407" s="5"/>
      <c r="B407" s="6"/>
      <c r="C407" s="43"/>
      <c r="D407" s="43"/>
      <c r="E407" s="43"/>
      <c r="F407" s="6"/>
      <c r="G407" s="5"/>
      <c r="H407" s="5"/>
      <c r="I407" s="5"/>
      <c r="J407" s="5"/>
      <c r="K407" s="5"/>
      <c r="L407" s="6"/>
      <c r="M407" s="5"/>
      <c r="N407" s="6"/>
      <c r="O407" s="6"/>
      <c r="P407" s="6"/>
      <c r="Q407" s="6"/>
      <c r="R407" s="6"/>
      <c r="S407" s="6"/>
    </row>
    <row r="408" spans="1:19" x14ac:dyDescent="0.25">
      <c r="A408" s="5"/>
      <c r="B408" s="6"/>
      <c r="C408" s="43"/>
      <c r="D408" s="43"/>
      <c r="E408" s="43"/>
      <c r="F408" s="6"/>
      <c r="G408" s="5"/>
      <c r="H408" s="5"/>
      <c r="I408" s="5"/>
      <c r="J408" s="5"/>
      <c r="K408" s="5"/>
      <c r="L408" s="6"/>
      <c r="M408" s="5"/>
      <c r="N408" s="6"/>
      <c r="O408" s="6"/>
      <c r="P408" s="6"/>
      <c r="Q408" s="6"/>
      <c r="R408" s="6"/>
      <c r="S408" s="6"/>
    </row>
    <row r="409" spans="1:19" x14ac:dyDescent="0.25">
      <c r="A409" s="5"/>
      <c r="B409" s="6"/>
      <c r="C409" s="43"/>
      <c r="D409" s="43"/>
      <c r="E409" s="43"/>
      <c r="F409" s="6"/>
      <c r="G409" s="5"/>
      <c r="H409" s="5"/>
      <c r="I409" s="5"/>
      <c r="J409" s="5"/>
      <c r="K409" s="5"/>
      <c r="L409" s="6"/>
      <c r="M409" s="5"/>
      <c r="N409" s="6"/>
      <c r="O409" s="6"/>
      <c r="P409" s="6"/>
      <c r="Q409" s="6"/>
      <c r="R409" s="6"/>
      <c r="S409" s="6"/>
    </row>
    <row r="410" spans="1:19" x14ac:dyDescent="0.25">
      <c r="A410" s="5"/>
      <c r="B410" s="6"/>
      <c r="C410" s="43"/>
      <c r="D410" s="43"/>
      <c r="E410" s="43"/>
      <c r="F410" s="6"/>
      <c r="G410" s="5"/>
      <c r="H410" s="5"/>
      <c r="I410" s="5"/>
      <c r="J410" s="5"/>
      <c r="K410" s="5"/>
      <c r="L410" s="6"/>
      <c r="M410" s="5"/>
      <c r="N410" s="6"/>
      <c r="O410" s="6"/>
      <c r="P410" s="6"/>
      <c r="Q410" s="6"/>
      <c r="R410" s="6"/>
      <c r="S410" s="6"/>
    </row>
    <row r="411" spans="1:19" x14ac:dyDescent="0.25">
      <c r="A411" s="5"/>
      <c r="B411" s="6"/>
      <c r="C411" s="43"/>
      <c r="D411" s="43"/>
      <c r="E411" s="43"/>
      <c r="F411" s="6"/>
      <c r="G411" s="5"/>
      <c r="H411" s="5"/>
      <c r="I411" s="5"/>
      <c r="J411" s="5"/>
      <c r="K411" s="5"/>
      <c r="L411" s="6"/>
      <c r="M411" s="5"/>
      <c r="N411" s="6"/>
      <c r="O411" s="6"/>
      <c r="P411" s="6"/>
      <c r="Q411" s="6"/>
      <c r="R411" s="6"/>
      <c r="S411" s="6"/>
    </row>
    <row r="412" spans="1:19" x14ac:dyDescent="0.25">
      <c r="A412" s="5"/>
      <c r="B412" s="6"/>
      <c r="C412" s="43"/>
      <c r="D412" s="43"/>
      <c r="E412" s="43"/>
      <c r="F412" s="6"/>
      <c r="G412" s="5"/>
      <c r="H412" s="5"/>
      <c r="I412" s="5"/>
      <c r="J412" s="5"/>
      <c r="K412" s="5"/>
      <c r="L412" s="6"/>
      <c r="M412" s="5"/>
      <c r="N412" s="6"/>
      <c r="O412" s="6"/>
      <c r="P412" s="6"/>
      <c r="Q412" s="6"/>
      <c r="R412" s="6"/>
      <c r="S412" s="6"/>
    </row>
    <row r="413" spans="1:19" x14ac:dyDescent="0.25">
      <c r="A413" s="5"/>
      <c r="B413" s="6"/>
      <c r="C413" s="43"/>
      <c r="D413" s="43"/>
      <c r="E413" s="43"/>
      <c r="F413" s="6"/>
      <c r="G413" s="5"/>
      <c r="H413" s="5"/>
      <c r="I413" s="5"/>
      <c r="J413" s="5"/>
      <c r="K413" s="5"/>
      <c r="L413" s="6"/>
      <c r="M413" s="5"/>
      <c r="N413" s="6"/>
      <c r="O413" s="6"/>
      <c r="P413" s="6"/>
      <c r="Q413" s="6"/>
      <c r="R413" s="6"/>
      <c r="S413" s="6"/>
    </row>
    <row r="414" spans="1:19" x14ac:dyDescent="0.25">
      <c r="A414" s="5"/>
      <c r="B414" s="6"/>
      <c r="C414" s="43"/>
      <c r="D414" s="43"/>
      <c r="E414" s="43"/>
      <c r="F414" s="6"/>
      <c r="G414" s="5"/>
      <c r="H414" s="5"/>
      <c r="I414" s="5"/>
      <c r="J414" s="5"/>
      <c r="K414" s="5"/>
      <c r="L414" s="6"/>
      <c r="M414" s="5"/>
      <c r="N414" s="6"/>
      <c r="O414" s="6"/>
      <c r="P414" s="6"/>
      <c r="Q414" s="6"/>
      <c r="R414" s="6"/>
      <c r="S414" s="6"/>
    </row>
    <row r="415" spans="1:19" x14ac:dyDescent="0.25">
      <c r="A415" s="5"/>
      <c r="B415" s="6"/>
      <c r="C415" s="43"/>
      <c r="D415" s="43"/>
      <c r="E415" s="43"/>
      <c r="F415" s="6"/>
      <c r="G415" s="5"/>
      <c r="H415" s="5"/>
      <c r="I415" s="5"/>
      <c r="J415" s="5"/>
      <c r="K415" s="5"/>
      <c r="L415" s="6"/>
      <c r="M415" s="5"/>
      <c r="N415" s="6"/>
      <c r="O415" s="6"/>
      <c r="P415" s="6"/>
      <c r="Q415" s="6"/>
      <c r="R415" s="6"/>
      <c r="S415" s="6"/>
    </row>
    <row r="416" spans="1:19" x14ac:dyDescent="0.25">
      <c r="A416" s="5"/>
      <c r="B416" s="6"/>
      <c r="C416" s="43"/>
      <c r="D416" s="43"/>
      <c r="E416" s="43"/>
      <c r="F416" s="6"/>
      <c r="G416" s="5"/>
      <c r="H416" s="5"/>
      <c r="I416" s="5"/>
      <c r="J416" s="5"/>
      <c r="K416" s="5"/>
      <c r="L416" s="6"/>
      <c r="M416" s="5"/>
      <c r="N416" s="6"/>
      <c r="O416" s="6"/>
      <c r="P416" s="6"/>
      <c r="Q416" s="6"/>
      <c r="R416" s="6"/>
      <c r="S416" s="6"/>
    </row>
    <row r="417" spans="1:19" x14ac:dyDescent="0.25">
      <c r="A417" s="5"/>
      <c r="B417" s="6"/>
      <c r="C417" s="43"/>
      <c r="D417" s="43"/>
      <c r="E417" s="43"/>
      <c r="F417" s="6"/>
      <c r="G417" s="5"/>
      <c r="H417" s="5"/>
      <c r="I417" s="5"/>
      <c r="J417" s="5"/>
      <c r="K417" s="5"/>
      <c r="L417" s="6"/>
      <c r="M417" s="5"/>
      <c r="N417" s="6"/>
      <c r="O417" s="6"/>
      <c r="P417" s="6"/>
      <c r="Q417" s="6"/>
      <c r="R417" s="6"/>
      <c r="S417" s="6"/>
    </row>
    <row r="418" spans="1:19" x14ac:dyDescent="0.25">
      <c r="A418" s="5"/>
      <c r="B418" s="6"/>
      <c r="C418" s="43"/>
      <c r="D418" s="43"/>
      <c r="E418" s="43"/>
      <c r="F418" s="6"/>
      <c r="G418" s="5"/>
      <c r="H418" s="5"/>
      <c r="I418" s="5"/>
      <c r="J418" s="5"/>
      <c r="K418" s="5"/>
      <c r="L418" s="6"/>
      <c r="M418" s="5"/>
      <c r="N418" s="6"/>
      <c r="O418" s="6"/>
      <c r="P418" s="6"/>
      <c r="Q418" s="6"/>
      <c r="R418" s="6"/>
      <c r="S418" s="6"/>
    </row>
    <row r="419" spans="1:19" x14ac:dyDescent="0.25">
      <c r="A419" s="5"/>
      <c r="B419" s="6"/>
      <c r="C419" s="43"/>
      <c r="D419" s="43"/>
      <c r="E419" s="43"/>
      <c r="F419" s="6"/>
      <c r="G419" s="5"/>
      <c r="H419" s="5"/>
      <c r="I419" s="5"/>
      <c r="J419" s="5"/>
      <c r="K419" s="5"/>
      <c r="L419" s="6"/>
      <c r="M419" s="5"/>
      <c r="N419" s="6"/>
      <c r="O419" s="6"/>
      <c r="P419" s="6"/>
      <c r="Q419" s="6"/>
      <c r="R419" s="6"/>
      <c r="S419" s="6"/>
    </row>
    <row r="420" spans="1:19" x14ac:dyDescent="0.25">
      <c r="A420" s="5"/>
      <c r="B420" s="6"/>
      <c r="C420" s="43"/>
      <c r="D420" s="43"/>
      <c r="E420" s="43"/>
      <c r="F420" s="6"/>
      <c r="G420" s="5"/>
      <c r="H420" s="5"/>
      <c r="I420" s="5"/>
      <c r="J420" s="5"/>
      <c r="K420" s="5"/>
      <c r="L420" s="6"/>
      <c r="M420" s="5"/>
      <c r="N420" s="6"/>
      <c r="O420" s="6"/>
      <c r="P420" s="6"/>
      <c r="Q420" s="6"/>
      <c r="R420" s="6"/>
      <c r="S420" s="6"/>
    </row>
    <row r="421" spans="1:19" x14ac:dyDescent="0.25">
      <c r="A421" s="5"/>
      <c r="B421" s="6"/>
      <c r="C421" s="43"/>
      <c r="D421" s="43"/>
      <c r="E421" s="43"/>
      <c r="F421" s="6"/>
      <c r="G421" s="5"/>
      <c r="H421" s="5"/>
      <c r="I421" s="5"/>
      <c r="J421" s="5"/>
      <c r="K421" s="5"/>
      <c r="L421" s="6"/>
      <c r="M421" s="5"/>
      <c r="N421" s="6"/>
      <c r="O421" s="6"/>
      <c r="P421" s="6"/>
      <c r="Q421" s="6"/>
      <c r="R421" s="6"/>
      <c r="S421" s="6"/>
    </row>
    <row r="422" spans="1:19" x14ac:dyDescent="0.25">
      <c r="A422" s="5"/>
      <c r="B422" s="6"/>
      <c r="C422" s="43"/>
      <c r="D422" s="43"/>
      <c r="E422" s="43"/>
      <c r="F422" s="6"/>
      <c r="G422" s="5"/>
      <c r="H422" s="5"/>
      <c r="I422" s="5"/>
      <c r="J422" s="5"/>
      <c r="K422" s="5"/>
      <c r="L422" s="6"/>
      <c r="M422" s="5"/>
      <c r="N422" s="6"/>
      <c r="O422" s="6"/>
      <c r="P422" s="6"/>
      <c r="Q422" s="6"/>
      <c r="R422" s="6"/>
      <c r="S422" s="6"/>
    </row>
    <row r="423" spans="1:19" x14ac:dyDescent="0.25">
      <c r="A423" s="5"/>
      <c r="B423" s="6"/>
      <c r="C423" s="43"/>
      <c r="D423" s="43"/>
      <c r="E423" s="43"/>
      <c r="F423" s="6"/>
      <c r="G423" s="5"/>
      <c r="H423" s="5"/>
      <c r="I423" s="5"/>
      <c r="J423" s="5"/>
      <c r="K423" s="5"/>
      <c r="L423" s="6"/>
      <c r="M423" s="5"/>
      <c r="N423" s="6"/>
      <c r="O423" s="6"/>
      <c r="P423" s="6"/>
      <c r="Q423" s="6"/>
      <c r="R423" s="6"/>
      <c r="S423" s="6"/>
    </row>
    <row r="424" spans="1:19" x14ac:dyDescent="0.25">
      <c r="A424" s="5"/>
      <c r="B424" s="6"/>
      <c r="C424" s="43"/>
      <c r="D424" s="43"/>
      <c r="E424" s="43"/>
      <c r="F424" s="6"/>
      <c r="G424" s="5"/>
      <c r="H424" s="5"/>
      <c r="I424" s="5"/>
      <c r="J424" s="5"/>
      <c r="K424" s="5"/>
      <c r="L424" s="6"/>
      <c r="M424" s="5"/>
      <c r="N424" s="6"/>
      <c r="O424" s="6"/>
      <c r="P424" s="6"/>
      <c r="Q424" s="6"/>
      <c r="R424" s="6"/>
      <c r="S424" s="6"/>
    </row>
    <row r="425" spans="1:19" x14ac:dyDescent="0.25">
      <c r="A425" s="5"/>
      <c r="B425" s="6"/>
      <c r="C425" s="43"/>
      <c r="D425" s="43"/>
      <c r="E425" s="43"/>
      <c r="F425" s="6"/>
      <c r="G425" s="5"/>
      <c r="H425" s="5"/>
      <c r="I425" s="5"/>
      <c r="J425" s="5"/>
      <c r="K425" s="5"/>
      <c r="L425" s="6"/>
      <c r="M425" s="5"/>
      <c r="N425" s="6"/>
      <c r="O425" s="6"/>
      <c r="P425" s="6"/>
      <c r="Q425" s="6"/>
      <c r="R425" s="6"/>
      <c r="S425" s="6"/>
    </row>
    <row r="426" spans="1:19" x14ac:dyDescent="0.25">
      <c r="A426" s="5"/>
      <c r="B426" s="6"/>
      <c r="C426" s="43"/>
      <c r="D426" s="43"/>
      <c r="E426" s="43"/>
      <c r="F426" s="6"/>
      <c r="G426" s="5"/>
      <c r="H426" s="5"/>
      <c r="I426" s="5"/>
      <c r="J426" s="5"/>
      <c r="K426" s="5"/>
      <c r="L426" s="6"/>
      <c r="M426" s="5"/>
      <c r="N426" s="6"/>
      <c r="O426" s="6"/>
      <c r="P426" s="6"/>
      <c r="Q426" s="6"/>
      <c r="R426" s="6"/>
      <c r="S426" s="6"/>
    </row>
    <row r="427" spans="1:19" x14ac:dyDescent="0.25">
      <c r="A427" s="5"/>
      <c r="B427" s="6"/>
      <c r="C427" s="43"/>
      <c r="D427" s="43"/>
      <c r="E427" s="43"/>
      <c r="F427" s="6"/>
      <c r="G427" s="5"/>
      <c r="H427" s="5"/>
      <c r="I427" s="5"/>
      <c r="J427" s="5"/>
      <c r="K427" s="5"/>
      <c r="L427" s="6"/>
      <c r="M427" s="5"/>
      <c r="N427" s="6"/>
      <c r="O427" s="6"/>
      <c r="P427" s="6"/>
      <c r="Q427" s="6"/>
      <c r="R427" s="6"/>
      <c r="S427" s="6"/>
    </row>
    <row r="428" spans="1:19" x14ac:dyDescent="0.25">
      <c r="A428" s="5"/>
      <c r="B428" s="6"/>
      <c r="C428" s="43"/>
      <c r="D428" s="43"/>
      <c r="E428" s="43"/>
      <c r="F428" s="6"/>
      <c r="G428" s="5"/>
      <c r="H428" s="5"/>
      <c r="I428" s="5"/>
      <c r="J428" s="5"/>
      <c r="K428" s="5"/>
      <c r="L428" s="6"/>
      <c r="M428" s="5"/>
      <c r="N428" s="6"/>
      <c r="O428" s="6"/>
      <c r="P428" s="6"/>
      <c r="Q428" s="6"/>
      <c r="R428" s="6"/>
      <c r="S428" s="6"/>
    </row>
    <row r="429" spans="1:19" x14ac:dyDescent="0.25">
      <c r="A429" s="5"/>
      <c r="B429" s="6"/>
      <c r="C429" s="43"/>
      <c r="D429" s="43"/>
      <c r="E429" s="43"/>
      <c r="F429" s="6"/>
      <c r="G429" s="5"/>
      <c r="H429" s="5"/>
      <c r="I429" s="5"/>
      <c r="J429" s="5"/>
      <c r="K429" s="5"/>
      <c r="L429" s="6"/>
      <c r="M429" s="5"/>
      <c r="N429" s="6"/>
      <c r="O429" s="6"/>
      <c r="P429" s="6"/>
      <c r="Q429" s="6"/>
      <c r="R429" s="6"/>
      <c r="S429" s="6"/>
    </row>
    <row r="430" spans="1:19" x14ac:dyDescent="0.25">
      <c r="A430" s="5"/>
      <c r="B430" s="6"/>
      <c r="C430" s="43"/>
      <c r="D430" s="43"/>
      <c r="E430" s="43"/>
      <c r="F430" s="6"/>
      <c r="G430" s="5"/>
      <c r="H430" s="5"/>
      <c r="I430" s="5"/>
      <c r="J430" s="5"/>
      <c r="K430" s="5"/>
      <c r="L430" s="6"/>
      <c r="M430" s="5"/>
      <c r="N430" s="6"/>
      <c r="O430" s="6"/>
      <c r="P430" s="6"/>
      <c r="Q430" s="6"/>
      <c r="R430" s="6"/>
      <c r="S430" s="6"/>
    </row>
    <row r="431" spans="1:19" x14ac:dyDescent="0.25">
      <c r="A431" s="5"/>
      <c r="B431" s="6"/>
      <c r="C431" s="43"/>
      <c r="D431" s="43"/>
      <c r="E431" s="43"/>
      <c r="F431" s="6"/>
      <c r="G431" s="5"/>
      <c r="H431" s="5"/>
      <c r="I431" s="5"/>
      <c r="J431" s="5"/>
      <c r="K431" s="5"/>
      <c r="L431" s="6"/>
      <c r="M431" s="5"/>
      <c r="N431" s="6"/>
      <c r="O431" s="6"/>
      <c r="P431" s="6"/>
      <c r="Q431" s="6"/>
      <c r="R431" s="6"/>
      <c r="S431" s="6"/>
    </row>
    <row r="432" spans="1:19" x14ac:dyDescent="0.25">
      <c r="A432" s="5"/>
      <c r="B432" s="6"/>
      <c r="C432" s="43"/>
      <c r="D432" s="43"/>
      <c r="E432" s="43"/>
      <c r="F432" s="6"/>
      <c r="G432" s="5"/>
      <c r="H432" s="5"/>
      <c r="I432" s="5"/>
      <c r="J432" s="5"/>
      <c r="K432" s="5"/>
      <c r="L432" s="6"/>
      <c r="M432" s="5"/>
      <c r="N432" s="6"/>
      <c r="O432" s="6"/>
      <c r="P432" s="6"/>
      <c r="Q432" s="6"/>
      <c r="R432" s="6"/>
      <c r="S432" s="6"/>
    </row>
    <row r="433" spans="1:19" x14ac:dyDescent="0.25">
      <c r="A433" s="5"/>
      <c r="B433" s="6"/>
      <c r="C433" s="43"/>
      <c r="D433" s="43"/>
      <c r="E433" s="43"/>
      <c r="F433" s="6"/>
      <c r="G433" s="5"/>
      <c r="H433" s="5"/>
      <c r="I433" s="5"/>
      <c r="J433" s="5"/>
      <c r="K433" s="5"/>
      <c r="L433" s="6"/>
      <c r="M433" s="5"/>
      <c r="N433" s="6"/>
      <c r="O433" s="6"/>
      <c r="P433" s="6"/>
      <c r="Q433" s="6"/>
      <c r="R433" s="6"/>
      <c r="S433" s="6"/>
    </row>
    <row r="434" spans="1:19" x14ac:dyDescent="0.25">
      <c r="A434" s="5"/>
      <c r="B434" s="6"/>
      <c r="C434" s="43"/>
      <c r="D434" s="43"/>
      <c r="E434" s="43"/>
      <c r="F434" s="6"/>
      <c r="G434" s="5"/>
      <c r="H434" s="5"/>
      <c r="I434" s="5"/>
      <c r="J434" s="5"/>
      <c r="K434" s="5"/>
      <c r="L434" s="6"/>
      <c r="M434" s="5"/>
      <c r="N434" s="6"/>
      <c r="O434" s="6"/>
      <c r="P434" s="6"/>
      <c r="Q434" s="6"/>
      <c r="R434" s="6"/>
      <c r="S434" s="6"/>
    </row>
    <row r="435" spans="1:19" x14ac:dyDescent="0.25">
      <c r="A435" s="5"/>
      <c r="B435" s="6"/>
      <c r="C435" s="43"/>
      <c r="D435" s="43"/>
      <c r="E435" s="43"/>
      <c r="F435" s="6"/>
      <c r="G435" s="5"/>
      <c r="H435" s="5"/>
      <c r="I435" s="5"/>
      <c r="J435" s="5"/>
      <c r="K435" s="5"/>
      <c r="L435" s="6"/>
      <c r="M435" s="5"/>
      <c r="N435" s="6"/>
      <c r="O435" s="6"/>
      <c r="P435" s="6"/>
      <c r="Q435" s="6"/>
      <c r="R435" s="6"/>
      <c r="S435" s="6"/>
    </row>
    <row r="436" spans="1:19" x14ac:dyDescent="0.25">
      <c r="A436" s="5"/>
      <c r="B436" s="6"/>
      <c r="C436" s="43"/>
      <c r="D436" s="43"/>
      <c r="E436" s="43"/>
      <c r="F436" s="6"/>
      <c r="G436" s="5"/>
      <c r="H436" s="5"/>
      <c r="I436" s="5"/>
      <c r="J436" s="5"/>
      <c r="K436" s="5"/>
      <c r="L436" s="6"/>
      <c r="M436" s="5"/>
      <c r="N436" s="6"/>
      <c r="O436" s="6"/>
      <c r="P436" s="6"/>
      <c r="Q436" s="6"/>
      <c r="R436" s="6"/>
      <c r="S436" s="6"/>
    </row>
    <row r="437" spans="1:19" x14ac:dyDescent="0.25">
      <c r="A437" s="5"/>
      <c r="B437" s="6"/>
      <c r="C437" s="43"/>
      <c r="D437" s="43"/>
      <c r="E437" s="43"/>
      <c r="F437" s="6"/>
      <c r="G437" s="5"/>
      <c r="H437" s="5"/>
      <c r="I437" s="5"/>
      <c r="J437" s="5"/>
      <c r="K437" s="5"/>
      <c r="L437" s="6"/>
      <c r="M437" s="5"/>
      <c r="N437" s="6"/>
      <c r="O437" s="6"/>
      <c r="P437" s="6"/>
      <c r="Q437" s="6"/>
      <c r="R437" s="6"/>
      <c r="S437" s="6"/>
    </row>
    <row r="438" spans="1:19" x14ac:dyDescent="0.25">
      <c r="A438" s="5"/>
      <c r="B438" s="6"/>
      <c r="C438" s="43"/>
      <c r="D438" s="43"/>
      <c r="E438" s="43"/>
      <c r="F438" s="6"/>
      <c r="G438" s="5"/>
      <c r="H438" s="5"/>
      <c r="I438" s="5"/>
      <c r="J438" s="5"/>
      <c r="K438" s="5"/>
      <c r="L438" s="6"/>
      <c r="M438" s="5"/>
      <c r="N438" s="6"/>
      <c r="O438" s="6"/>
      <c r="P438" s="6"/>
      <c r="Q438" s="6"/>
      <c r="R438" s="6"/>
      <c r="S438" s="6"/>
    </row>
    <row r="439" spans="1:19" x14ac:dyDescent="0.25">
      <c r="A439" s="5"/>
      <c r="B439" s="6"/>
      <c r="C439" s="43"/>
      <c r="D439" s="43"/>
      <c r="E439" s="43"/>
      <c r="F439" s="6"/>
      <c r="G439" s="5"/>
      <c r="H439" s="5"/>
      <c r="I439" s="5"/>
      <c r="J439" s="5"/>
      <c r="K439" s="5"/>
      <c r="L439" s="6"/>
      <c r="M439" s="5"/>
      <c r="N439" s="6"/>
      <c r="O439" s="6"/>
      <c r="P439" s="6"/>
      <c r="Q439" s="6"/>
      <c r="R439" s="6"/>
      <c r="S439" s="6"/>
    </row>
    <row r="440" spans="1:19" x14ac:dyDescent="0.25">
      <c r="A440" s="5"/>
      <c r="B440" s="6"/>
      <c r="C440" s="43"/>
      <c r="D440" s="43"/>
      <c r="E440" s="43"/>
      <c r="F440" s="6"/>
      <c r="G440" s="5"/>
      <c r="H440" s="5"/>
      <c r="I440" s="5"/>
      <c r="J440" s="5"/>
      <c r="K440" s="5"/>
      <c r="L440" s="6"/>
      <c r="M440" s="5"/>
      <c r="N440" s="6"/>
      <c r="O440" s="6"/>
      <c r="P440" s="6"/>
      <c r="Q440" s="6"/>
      <c r="R440" s="6"/>
      <c r="S440" s="6"/>
    </row>
    <row r="441" spans="1:19" x14ac:dyDescent="0.25">
      <c r="A441" s="5"/>
      <c r="B441" s="6"/>
      <c r="C441" s="43"/>
      <c r="D441" s="43"/>
      <c r="E441" s="43"/>
      <c r="F441" s="6"/>
      <c r="G441" s="5"/>
      <c r="H441" s="5"/>
      <c r="I441" s="5"/>
      <c r="J441" s="5"/>
      <c r="K441" s="5"/>
      <c r="L441" s="6"/>
      <c r="M441" s="5"/>
      <c r="N441" s="6"/>
      <c r="O441" s="6"/>
      <c r="P441" s="6"/>
      <c r="Q441" s="6"/>
      <c r="R441" s="6"/>
      <c r="S441" s="6"/>
    </row>
    <row r="442" spans="1:19" x14ac:dyDescent="0.25">
      <c r="A442" s="5"/>
      <c r="B442" s="6"/>
      <c r="C442" s="43"/>
      <c r="D442" s="43"/>
      <c r="E442" s="43"/>
      <c r="F442" s="6"/>
      <c r="G442" s="5"/>
      <c r="H442" s="5"/>
      <c r="I442" s="5"/>
      <c r="J442" s="5"/>
      <c r="K442" s="5"/>
      <c r="L442" s="6"/>
      <c r="M442" s="5"/>
      <c r="N442" s="6"/>
      <c r="O442" s="6"/>
      <c r="P442" s="6"/>
      <c r="Q442" s="6"/>
      <c r="R442" s="6"/>
      <c r="S442" s="6"/>
    </row>
    <row r="443" spans="1:19" x14ac:dyDescent="0.25">
      <c r="A443" s="5"/>
      <c r="B443" s="6"/>
      <c r="C443" s="43"/>
      <c r="D443" s="43"/>
      <c r="E443" s="43"/>
      <c r="F443" s="6"/>
      <c r="G443" s="5"/>
      <c r="H443" s="5"/>
      <c r="I443" s="5"/>
      <c r="J443" s="5"/>
      <c r="K443" s="5"/>
      <c r="L443" s="6"/>
      <c r="M443" s="5"/>
      <c r="N443" s="6"/>
      <c r="O443" s="6"/>
      <c r="P443" s="6"/>
      <c r="Q443" s="6"/>
      <c r="R443" s="6"/>
      <c r="S443" s="6"/>
    </row>
    <row r="444" spans="1:19" x14ac:dyDescent="0.25">
      <c r="A444" s="5"/>
      <c r="B444" s="6"/>
      <c r="C444" s="43"/>
      <c r="D444" s="43"/>
      <c r="E444" s="43"/>
      <c r="F444" s="6"/>
      <c r="G444" s="5"/>
      <c r="H444" s="5"/>
      <c r="I444" s="5"/>
      <c r="J444" s="5"/>
      <c r="K444" s="5"/>
      <c r="L444" s="6"/>
      <c r="M444" s="5"/>
      <c r="N444" s="6"/>
      <c r="O444" s="6"/>
      <c r="P444" s="6"/>
      <c r="Q444" s="6"/>
      <c r="R444" s="6"/>
      <c r="S444" s="6"/>
    </row>
    <row r="445" spans="1:19" x14ac:dyDescent="0.25">
      <c r="A445" s="5"/>
      <c r="B445" s="6"/>
      <c r="C445" s="43"/>
      <c r="D445" s="43"/>
      <c r="E445" s="43"/>
      <c r="F445" s="6"/>
      <c r="G445" s="5"/>
      <c r="H445" s="5"/>
      <c r="I445" s="5"/>
      <c r="J445" s="5"/>
      <c r="K445" s="5"/>
      <c r="L445" s="6"/>
      <c r="M445" s="5"/>
      <c r="N445" s="6"/>
      <c r="O445" s="6"/>
      <c r="P445" s="6"/>
      <c r="Q445" s="6"/>
      <c r="R445" s="6"/>
      <c r="S445" s="6"/>
    </row>
    <row r="446" spans="1:19" x14ac:dyDescent="0.25">
      <c r="A446" s="5"/>
      <c r="B446" s="6"/>
      <c r="C446" s="43"/>
      <c r="D446" s="43"/>
      <c r="E446" s="43"/>
      <c r="F446" s="6"/>
      <c r="G446" s="5"/>
      <c r="H446" s="5"/>
      <c r="I446" s="5"/>
      <c r="J446" s="5"/>
      <c r="K446" s="5"/>
      <c r="L446" s="6"/>
      <c r="M446" s="5"/>
      <c r="N446" s="6"/>
      <c r="O446" s="6"/>
      <c r="P446" s="6"/>
      <c r="Q446" s="6"/>
      <c r="R446" s="6"/>
      <c r="S446" s="6"/>
    </row>
    <row r="447" spans="1:19" x14ac:dyDescent="0.25">
      <c r="A447" s="5"/>
      <c r="B447" s="6"/>
      <c r="C447" s="43"/>
      <c r="D447" s="43"/>
      <c r="E447" s="43"/>
      <c r="F447" s="6"/>
      <c r="G447" s="5"/>
      <c r="H447" s="5"/>
      <c r="I447" s="5"/>
      <c r="J447" s="5"/>
      <c r="K447" s="5"/>
      <c r="L447" s="6"/>
      <c r="M447" s="5"/>
      <c r="N447" s="6"/>
      <c r="O447" s="6"/>
      <c r="P447" s="6"/>
      <c r="Q447" s="6"/>
      <c r="R447" s="6"/>
      <c r="S447" s="6"/>
    </row>
    <row r="448" spans="1:19" x14ac:dyDescent="0.25">
      <c r="A448" s="5"/>
      <c r="B448" s="6"/>
      <c r="C448" s="43"/>
      <c r="D448" s="43"/>
      <c r="E448" s="43"/>
      <c r="F448" s="6"/>
      <c r="G448" s="5"/>
      <c r="H448" s="5"/>
      <c r="I448" s="5"/>
      <c r="J448" s="5"/>
      <c r="K448" s="5"/>
      <c r="L448" s="6"/>
      <c r="M448" s="5"/>
      <c r="N448" s="6"/>
      <c r="O448" s="6"/>
      <c r="P448" s="6"/>
      <c r="Q448" s="6"/>
      <c r="R448" s="6"/>
      <c r="S448" s="6"/>
    </row>
    <row r="449" spans="1:19" x14ac:dyDescent="0.25">
      <c r="A449" s="5"/>
      <c r="B449" s="6"/>
      <c r="C449" s="43"/>
      <c r="D449" s="43"/>
      <c r="E449" s="43"/>
      <c r="F449" s="6"/>
      <c r="G449" s="5"/>
      <c r="H449" s="5"/>
      <c r="I449" s="5"/>
      <c r="J449" s="5"/>
      <c r="K449" s="5"/>
      <c r="L449" s="6"/>
      <c r="M449" s="5"/>
      <c r="N449" s="6"/>
      <c r="O449" s="6"/>
      <c r="P449" s="6"/>
      <c r="Q449" s="6"/>
      <c r="R449" s="6"/>
      <c r="S449" s="6"/>
    </row>
    <row r="450" spans="1:19" x14ac:dyDescent="0.25">
      <c r="A450" s="5"/>
      <c r="B450" s="6"/>
      <c r="C450" s="43"/>
      <c r="D450" s="43"/>
      <c r="E450" s="43"/>
      <c r="F450" s="6"/>
      <c r="G450" s="5"/>
      <c r="H450" s="5"/>
      <c r="I450" s="5"/>
      <c r="J450" s="5"/>
      <c r="K450" s="5"/>
      <c r="L450" s="6"/>
      <c r="M450" s="5"/>
      <c r="N450" s="6"/>
      <c r="O450" s="6"/>
      <c r="P450" s="6"/>
      <c r="Q450" s="6"/>
      <c r="R450" s="6"/>
      <c r="S450" s="6"/>
    </row>
    <row r="451" spans="1:19" x14ac:dyDescent="0.25">
      <c r="A451" s="5"/>
      <c r="B451" s="6"/>
      <c r="C451" s="43"/>
      <c r="D451" s="43"/>
      <c r="E451" s="43"/>
      <c r="F451" s="6"/>
      <c r="G451" s="5"/>
      <c r="H451" s="5"/>
      <c r="I451" s="5"/>
      <c r="J451" s="5"/>
      <c r="K451" s="5"/>
      <c r="L451" s="6"/>
      <c r="M451" s="5"/>
      <c r="N451" s="6"/>
      <c r="O451" s="6"/>
      <c r="P451" s="6"/>
      <c r="Q451" s="6"/>
      <c r="R451" s="6"/>
      <c r="S451" s="6"/>
    </row>
    <row r="452" spans="1:19" x14ac:dyDescent="0.25">
      <c r="A452" s="5"/>
      <c r="B452" s="6"/>
      <c r="C452" s="43"/>
      <c r="D452" s="43"/>
      <c r="E452" s="43"/>
      <c r="F452" s="6"/>
      <c r="G452" s="5"/>
      <c r="H452" s="5"/>
      <c r="I452" s="5"/>
      <c r="J452" s="5"/>
      <c r="K452" s="5"/>
      <c r="L452" s="6"/>
      <c r="M452" s="5"/>
      <c r="N452" s="6"/>
      <c r="O452" s="6"/>
      <c r="P452" s="6"/>
      <c r="Q452" s="6"/>
      <c r="R452" s="6"/>
      <c r="S452" s="6"/>
    </row>
    <row r="453" spans="1:19" x14ac:dyDescent="0.25">
      <c r="A453" s="5"/>
      <c r="B453" s="6"/>
      <c r="C453" s="43"/>
      <c r="D453" s="43"/>
      <c r="E453" s="43"/>
      <c r="F453" s="6"/>
      <c r="G453" s="5"/>
      <c r="H453" s="5"/>
      <c r="I453" s="5"/>
      <c r="J453" s="5"/>
      <c r="K453" s="5"/>
      <c r="L453" s="6"/>
      <c r="M453" s="5"/>
      <c r="N453" s="6"/>
      <c r="O453" s="6"/>
      <c r="P453" s="6"/>
      <c r="Q453" s="6"/>
      <c r="R453" s="6"/>
      <c r="S453" s="6"/>
    </row>
    <row r="454" spans="1:19" x14ac:dyDescent="0.25">
      <c r="A454" s="5"/>
      <c r="B454" s="6"/>
      <c r="C454" s="43"/>
      <c r="D454" s="43"/>
      <c r="E454" s="43"/>
      <c r="F454" s="6"/>
      <c r="G454" s="5"/>
      <c r="H454" s="5"/>
      <c r="I454" s="5"/>
      <c r="J454" s="5"/>
      <c r="K454" s="5"/>
      <c r="L454" s="6"/>
      <c r="M454" s="5"/>
      <c r="N454" s="6"/>
      <c r="O454" s="6"/>
      <c r="P454" s="6"/>
      <c r="Q454" s="6"/>
      <c r="R454" s="6"/>
      <c r="S454" s="6"/>
    </row>
    <row r="455" spans="1:19" x14ac:dyDescent="0.25">
      <c r="A455" s="5"/>
      <c r="B455" s="6"/>
      <c r="C455" s="43"/>
      <c r="D455" s="43"/>
      <c r="E455" s="43"/>
      <c r="F455" s="6"/>
      <c r="G455" s="5"/>
      <c r="H455" s="5"/>
      <c r="I455" s="5"/>
      <c r="J455" s="5"/>
      <c r="K455" s="5"/>
      <c r="L455" s="6"/>
      <c r="M455" s="5"/>
      <c r="N455" s="6"/>
      <c r="O455" s="6"/>
      <c r="P455" s="6"/>
      <c r="Q455" s="6"/>
      <c r="R455" s="6"/>
      <c r="S455" s="6"/>
    </row>
    <row r="456" spans="1:19" x14ac:dyDescent="0.25">
      <c r="A456" s="5"/>
      <c r="B456" s="6"/>
      <c r="C456" s="43"/>
      <c r="D456" s="43"/>
      <c r="E456" s="43"/>
      <c r="F456" s="6"/>
      <c r="G456" s="5"/>
      <c r="H456" s="5"/>
      <c r="I456" s="5"/>
      <c r="J456" s="5"/>
      <c r="K456" s="5"/>
      <c r="L456" s="6"/>
      <c r="M456" s="5"/>
      <c r="N456" s="6"/>
      <c r="O456" s="6"/>
      <c r="P456" s="6"/>
      <c r="Q456" s="6"/>
      <c r="R456" s="6"/>
      <c r="S456" s="6"/>
    </row>
    <row r="457" spans="1:19" x14ac:dyDescent="0.25">
      <c r="A457" s="5"/>
      <c r="B457" s="6"/>
      <c r="C457" s="43"/>
      <c r="D457" s="43"/>
      <c r="E457" s="43"/>
      <c r="F457" s="6"/>
      <c r="G457" s="5"/>
      <c r="H457" s="5"/>
      <c r="I457" s="5"/>
      <c r="J457" s="5"/>
      <c r="K457" s="5"/>
      <c r="L457" s="6"/>
      <c r="M457" s="5"/>
      <c r="N457" s="6"/>
      <c r="O457" s="6"/>
      <c r="P457" s="6"/>
      <c r="Q457" s="6"/>
      <c r="R457" s="6"/>
      <c r="S457" s="6"/>
    </row>
    <row r="458" spans="1:19" x14ac:dyDescent="0.25">
      <c r="A458" s="5"/>
      <c r="B458" s="6"/>
      <c r="C458" s="5"/>
      <c r="D458" s="5"/>
      <c r="E458" s="5"/>
      <c r="F458" s="6"/>
      <c r="G458" s="5"/>
      <c r="H458" s="5"/>
      <c r="I458" s="5"/>
      <c r="J458" s="5"/>
      <c r="K458" s="5"/>
      <c r="L458" s="6"/>
      <c r="M458" s="5"/>
      <c r="N458" s="6"/>
      <c r="O458" s="6"/>
      <c r="P458" s="6"/>
      <c r="Q458" s="6"/>
      <c r="R458" s="6"/>
      <c r="S458" s="6"/>
    </row>
    <row r="459" spans="1:19" x14ac:dyDescent="0.25">
      <c r="A459" s="5"/>
      <c r="B459" s="6"/>
      <c r="C459" s="5"/>
      <c r="D459" s="5"/>
      <c r="E459" s="5"/>
      <c r="F459" s="6"/>
      <c r="G459" s="5"/>
      <c r="H459" s="5"/>
      <c r="I459" s="5"/>
      <c r="J459" s="5"/>
      <c r="K459" s="5"/>
      <c r="L459" s="6"/>
      <c r="M459" s="5"/>
      <c r="N459" s="6"/>
      <c r="O459" s="6"/>
      <c r="P459" s="6"/>
      <c r="Q459" s="6"/>
      <c r="R459" s="6"/>
      <c r="S459" s="6"/>
    </row>
    <row r="460" spans="1:19" x14ac:dyDescent="0.25">
      <c r="A460" s="5"/>
      <c r="B460" s="6"/>
      <c r="C460" s="5"/>
      <c r="D460" s="5"/>
      <c r="E460" s="5"/>
      <c r="F460" s="6"/>
      <c r="G460" s="5"/>
      <c r="H460" s="5"/>
      <c r="I460" s="5"/>
      <c r="J460" s="5"/>
      <c r="K460" s="5"/>
      <c r="L460" s="6"/>
      <c r="M460" s="5"/>
      <c r="N460" s="6"/>
      <c r="O460" s="6"/>
      <c r="P460" s="6"/>
      <c r="Q460" s="6"/>
      <c r="R460" s="6"/>
      <c r="S460" s="6"/>
    </row>
    <row r="461" spans="1:19" x14ac:dyDescent="0.25">
      <c r="A461" s="5"/>
      <c r="B461" s="6"/>
      <c r="C461" s="5"/>
      <c r="D461" s="5"/>
      <c r="E461" s="5"/>
      <c r="F461" s="6"/>
      <c r="G461" s="5"/>
      <c r="H461" s="5"/>
      <c r="I461" s="5"/>
      <c r="J461" s="5"/>
      <c r="K461" s="5"/>
      <c r="L461" s="6"/>
      <c r="M461" s="5"/>
      <c r="N461" s="6"/>
      <c r="O461" s="6"/>
      <c r="P461" s="6"/>
      <c r="Q461" s="6"/>
      <c r="R461" s="6"/>
      <c r="S461" s="6"/>
    </row>
    <row r="462" spans="1:19" x14ac:dyDescent="0.25">
      <c r="A462" s="5"/>
      <c r="B462" s="6"/>
      <c r="C462" s="5"/>
      <c r="D462" s="5"/>
      <c r="E462" s="5"/>
      <c r="F462" s="6"/>
      <c r="G462" s="5"/>
      <c r="H462" s="5"/>
      <c r="I462" s="5"/>
      <c r="J462" s="5"/>
      <c r="K462" s="5"/>
      <c r="L462" s="6"/>
      <c r="M462" s="5"/>
      <c r="N462" s="6"/>
      <c r="O462" s="6"/>
      <c r="P462" s="6"/>
      <c r="Q462" s="6"/>
      <c r="R462" s="6"/>
      <c r="S462" s="6"/>
    </row>
    <row r="463" spans="1:19" x14ac:dyDescent="0.25">
      <c r="A463" s="5"/>
      <c r="B463" s="6"/>
      <c r="C463" s="5"/>
      <c r="D463" s="5"/>
      <c r="E463" s="5"/>
      <c r="F463" s="6"/>
      <c r="G463" s="5"/>
      <c r="H463" s="5"/>
      <c r="I463" s="5"/>
      <c r="J463" s="5"/>
      <c r="K463" s="5"/>
      <c r="L463" s="6"/>
      <c r="M463" s="5"/>
      <c r="N463" s="6"/>
      <c r="O463" s="6"/>
      <c r="P463" s="6"/>
      <c r="Q463" s="6"/>
      <c r="R463" s="6"/>
      <c r="S463" s="6"/>
    </row>
    <row r="464" spans="1:19" x14ac:dyDescent="0.25">
      <c r="A464" s="5"/>
      <c r="B464" s="6"/>
      <c r="C464" s="5"/>
      <c r="D464" s="5"/>
      <c r="E464" s="5"/>
      <c r="F464" s="6"/>
      <c r="G464" s="5"/>
      <c r="H464" s="5"/>
      <c r="I464" s="5"/>
      <c r="J464" s="5"/>
      <c r="K464" s="5"/>
      <c r="L464" s="6"/>
      <c r="M464" s="5"/>
      <c r="N464" s="6"/>
      <c r="O464" s="6"/>
      <c r="P464" s="6"/>
      <c r="Q464" s="6"/>
      <c r="R464" s="6"/>
      <c r="S464" s="6"/>
    </row>
    <row r="465" spans="1:19" x14ac:dyDescent="0.25">
      <c r="A465" s="5"/>
      <c r="B465" s="6"/>
      <c r="C465" s="5"/>
      <c r="D465" s="5"/>
      <c r="E465" s="5"/>
      <c r="F465" s="6"/>
      <c r="G465" s="5"/>
      <c r="H465" s="5"/>
      <c r="I465" s="5"/>
      <c r="J465" s="5"/>
      <c r="K465" s="5"/>
      <c r="L465" s="6"/>
      <c r="M465" s="5"/>
      <c r="N465" s="6"/>
      <c r="O465" s="6"/>
      <c r="P465" s="6"/>
      <c r="Q465" s="6"/>
      <c r="R465" s="6"/>
      <c r="S465" s="6"/>
    </row>
    <row r="466" spans="1:19" x14ac:dyDescent="0.25">
      <c r="A466" s="5"/>
      <c r="B466" s="6"/>
      <c r="C466" s="5"/>
      <c r="D466" s="5"/>
      <c r="E466" s="5"/>
      <c r="F466" s="6"/>
      <c r="G466" s="5"/>
      <c r="H466" s="5"/>
      <c r="I466" s="5"/>
      <c r="J466" s="5"/>
      <c r="K466" s="5"/>
      <c r="L466" s="6"/>
      <c r="M466" s="5"/>
      <c r="N466" s="6"/>
      <c r="O466" s="6"/>
      <c r="P466" s="6"/>
      <c r="Q466" s="6"/>
      <c r="R466" s="6"/>
      <c r="S466" s="6"/>
    </row>
    <row r="467" spans="1:19" x14ac:dyDescent="0.25">
      <c r="A467" s="5"/>
      <c r="B467" s="6"/>
      <c r="C467" s="5"/>
      <c r="D467" s="5"/>
      <c r="E467" s="5"/>
      <c r="F467" s="6"/>
      <c r="G467" s="5"/>
      <c r="H467" s="5"/>
      <c r="I467" s="5"/>
      <c r="J467" s="5"/>
      <c r="K467" s="5"/>
      <c r="L467" s="6"/>
      <c r="M467" s="5"/>
      <c r="N467" s="6"/>
      <c r="O467" s="6"/>
      <c r="P467" s="6"/>
      <c r="Q467" s="6"/>
      <c r="R467" s="6"/>
      <c r="S467" s="6"/>
    </row>
    <row r="468" spans="1:19" x14ac:dyDescent="0.25">
      <c r="A468" s="5"/>
      <c r="B468" s="6"/>
      <c r="C468" s="5"/>
      <c r="D468" s="5"/>
      <c r="E468" s="5"/>
      <c r="F468" s="6"/>
      <c r="G468" s="5"/>
      <c r="H468" s="5"/>
      <c r="I468" s="5"/>
      <c r="J468" s="5"/>
      <c r="K468" s="5"/>
      <c r="L468" s="6"/>
      <c r="M468" s="5"/>
      <c r="N468" s="6"/>
      <c r="O468" s="6"/>
      <c r="P468" s="6"/>
      <c r="Q468" s="6"/>
      <c r="R468" s="6"/>
      <c r="S468" s="6"/>
    </row>
    <row r="469" spans="1:19" x14ac:dyDescent="0.25">
      <c r="A469" s="5"/>
      <c r="B469" s="6"/>
      <c r="C469" s="5"/>
      <c r="D469" s="5"/>
      <c r="E469" s="5"/>
      <c r="F469" s="6"/>
      <c r="G469" s="5"/>
      <c r="H469" s="5"/>
      <c r="I469" s="5"/>
      <c r="J469" s="5"/>
      <c r="K469" s="5"/>
      <c r="L469" s="6"/>
      <c r="M469" s="5"/>
      <c r="N469" s="6"/>
      <c r="O469" s="6"/>
      <c r="P469" s="6"/>
      <c r="Q469" s="6"/>
      <c r="R469" s="6"/>
      <c r="S469" s="6"/>
    </row>
    <row r="470" spans="1:19" x14ac:dyDescent="0.25">
      <c r="A470" s="5"/>
      <c r="B470" s="6"/>
      <c r="C470" s="5"/>
      <c r="D470" s="5"/>
      <c r="E470" s="5"/>
      <c r="F470" s="6"/>
      <c r="G470" s="5"/>
      <c r="H470" s="5"/>
      <c r="I470" s="5"/>
      <c r="J470" s="5"/>
      <c r="K470" s="5"/>
      <c r="L470" s="6"/>
      <c r="M470" s="5"/>
      <c r="N470" s="6"/>
      <c r="O470" s="6"/>
      <c r="P470" s="6"/>
      <c r="Q470" s="6"/>
      <c r="R470" s="6"/>
      <c r="S470" s="6"/>
    </row>
    <row r="471" spans="1:19" x14ac:dyDescent="0.25">
      <c r="A471" s="5"/>
      <c r="B471" s="6"/>
      <c r="C471" s="5"/>
      <c r="D471" s="5"/>
      <c r="E471" s="5"/>
      <c r="F471" s="6"/>
      <c r="G471" s="5"/>
      <c r="H471" s="5"/>
      <c r="I471" s="5"/>
      <c r="J471" s="5"/>
      <c r="K471" s="5"/>
      <c r="L471" s="6"/>
      <c r="M471" s="5"/>
      <c r="N471" s="6"/>
      <c r="O471" s="6"/>
      <c r="P471" s="6"/>
      <c r="Q471" s="6"/>
      <c r="R471" s="6"/>
      <c r="S471" s="6"/>
    </row>
    <row r="472" spans="1:19" x14ac:dyDescent="0.25">
      <c r="A472" s="5"/>
      <c r="B472" s="6"/>
      <c r="C472" s="5"/>
      <c r="D472" s="5"/>
      <c r="E472" s="5"/>
      <c r="F472" s="6"/>
      <c r="G472" s="5"/>
      <c r="H472" s="5"/>
      <c r="I472" s="5"/>
      <c r="J472" s="5"/>
      <c r="K472" s="5"/>
      <c r="L472" s="6"/>
      <c r="M472" s="5"/>
      <c r="N472" s="6"/>
      <c r="O472" s="6"/>
      <c r="P472" s="6"/>
      <c r="Q472" s="6"/>
      <c r="R472" s="6"/>
      <c r="S472" s="6"/>
    </row>
    <row r="473" spans="1:19" x14ac:dyDescent="0.25">
      <c r="A473" s="5"/>
      <c r="B473" s="6"/>
      <c r="C473" s="5"/>
      <c r="D473" s="5"/>
      <c r="E473" s="5"/>
      <c r="F473" s="6"/>
      <c r="G473" s="5"/>
      <c r="H473" s="5"/>
      <c r="I473" s="5"/>
      <c r="J473" s="5"/>
      <c r="K473" s="5"/>
      <c r="L473" s="6"/>
      <c r="M473" s="5"/>
      <c r="N473" s="6"/>
      <c r="O473" s="6"/>
      <c r="P473" s="6"/>
      <c r="Q473" s="6"/>
      <c r="R473" s="6"/>
      <c r="S473" s="6"/>
    </row>
    <row r="474" spans="1:19" x14ac:dyDescent="0.25">
      <c r="A474" s="5"/>
      <c r="B474" s="6"/>
      <c r="C474" s="5"/>
      <c r="D474" s="5"/>
      <c r="E474" s="5"/>
      <c r="F474" s="6"/>
      <c r="G474" s="5"/>
      <c r="H474" s="5"/>
      <c r="I474" s="5"/>
      <c r="J474" s="5"/>
      <c r="K474" s="5"/>
      <c r="L474" s="6"/>
      <c r="M474" s="5"/>
      <c r="N474" s="6"/>
      <c r="O474" s="6"/>
      <c r="P474" s="6"/>
      <c r="Q474" s="6"/>
      <c r="R474" s="6"/>
      <c r="S474" s="6"/>
    </row>
    <row r="475" spans="1:19" x14ac:dyDescent="0.25">
      <c r="A475" s="5"/>
      <c r="B475" s="6"/>
      <c r="C475" s="5"/>
      <c r="D475" s="5"/>
      <c r="E475" s="5"/>
      <c r="F475" s="6"/>
      <c r="G475" s="5"/>
      <c r="H475" s="5"/>
      <c r="I475" s="5"/>
      <c r="J475" s="5"/>
      <c r="K475" s="5"/>
      <c r="L475" s="6"/>
      <c r="M475" s="5"/>
      <c r="N475" s="6"/>
      <c r="O475" s="6"/>
      <c r="P475" s="6"/>
      <c r="Q475" s="6"/>
      <c r="R475" s="6"/>
      <c r="S475" s="6"/>
    </row>
    <row r="476" spans="1:19" x14ac:dyDescent="0.25">
      <c r="A476" s="5"/>
      <c r="B476" s="6"/>
      <c r="C476" s="5"/>
      <c r="D476" s="5"/>
      <c r="E476" s="5"/>
      <c r="F476" s="6"/>
      <c r="G476" s="5"/>
      <c r="H476" s="5"/>
      <c r="I476" s="5"/>
      <c r="J476" s="5"/>
      <c r="K476" s="5"/>
      <c r="L476" s="6"/>
      <c r="M476" s="5"/>
      <c r="N476" s="6"/>
      <c r="O476" s="6"/>
      <c r="P476" s="6"/>
      <c r="Q476" s="6"/>
      <c r="R476" s="6"/>
      <c r="S476" s="6"/>
    </row>
    <row r="477" spans="1:19" x14ac:dyDescent="0.25">
      <c r="A477" s="5"/>
      <c r="B477" s="6"/>
      <c r="C477" s="5"/>
      <c r="D477" s="5"/>
      <c r="E477" s="5"/>
      <c r="F477" s="6"/>
      <c r="G477" s="5"/>
      <c r="H477" s="5"/>
      <c r="I477" s="5"/>
      <c r="J477" s="5"/>
      <c r="K477" s="5"/>
      <c r="L477" s="6"/>
      <c r="M477" s="5"/>
      <c r="N477" s="6"/>
      <c r="O477" s="6"/>
      <c r="P477" s="6"/>
      <c r="Q477" s="6"/>
      <c r="R477" s="6"/>
      <c r="S477" s="6"/>
    </row>
    <row r="478" spans="1:19" x14ac:dyDescent="0.25">
      <c r="A478" s="5"/>
      <c r="B478" s="6"/>
      <c r="C478" s="5"/>
      <c r="D478" s="5"/>
      <c r="E478" s="5"/>
      <c r="F478" s="6"/>
      <c r="G478" s="5"/>
      <c r="H478" s="5"/>
      <c r="I478" s="5"/>
      <c r="J478" s="5"/>
      <c r="K478" s="5"/>
      <c r="L478" s="6"/>
      <c r="M478" s="5"/>
      <c r="N478" s="6"/>
      <c r="O478" s="6"/>
      <c r="P478" s="6"/>
      <c r="Q478" s="6"/>
      <c r="R478" s="6"/>
      <c r="S478" s="6"/>
    </row>
    <row r="479" spans="1:19" x14ac:dyDescent="0.25">
      <c r="A479" s="5"/>
      <c r="B479" s="6"/>
      <c r="C479" s="5"/>
      <c r="D479" s="5"/>
      <c r="E479" s="5"/>
      <c r="F479" s="6"/>
      <c r="G479" s="5"/>
      <c r="H479" s="5"/>
      <c r="I479" s="5"/>
      <c r="J479" s="5"/>
      <c r="K479" s="5"/>
      <c r="L479" s="6"/>
      <c r="M479" s="5"/>
      <c r="N479" s="6"/>
      <c r="O479" s="6"/>
      <c r="P479" s="6"/>
      <c r="Q479" s="6"/>
      <c r="R479" s="6"/>
      <c r="S479" s="6"/>
    </row>
    <row r="480" spans="1:19" x14ac:dyDescent="0.25">
      <c r="A480" s="5"/>
      <c r="B480" s="6"/>
      <c r="C480" s="5"/>
      <c r="D480" s="5"/>
      <c r="E480" s="5"/>
      <c r="F480" s="6"/>
      <c r="G480" s="5"/>
      <c r="H480" s="5"/>
      <c r="I480" s="5"/>
      <c r="J480" s="5"/>
      <c r="K480" s="5"/>
      <c r="L480" s="6"/>
      <c r="M480" s="5"/>
      <c r="N480" s="6"/>
      <c r="O480" s="6"/>
      <c r="P480" s="6"/>
      <c r="Q480" s="6"/>
      <c r="R480" s="6"/>
      <c r="S480" s="6"/>
    </row>
    <row r="481" spans="1:19" x14ac:dyDescent="0.25">
      <c r="A481" s="5"/>
      <c r="B481" s="6"/>
      <c r="C481" s="5"/>
      <c r="D481" s="5"/>
      <c r="E481" s="5"/>
      <c r="F481" s="6"/>
      <c r="G481" s="5"/>
      <c r="H481" s="5"/>
      <c r="I481" s="5"/>
      <c r="J481" s="5"/>
      <c r="K481" s="5"/>
      <c r="L481" s="6"/>
      <c r="M481" s="5"/>
      <c r="N481" s="6"/>
      <c r="O481" s="6"/>
      <c r="P481" s="6"/>
      <c r="Q481" s="6"/>
      <c r="R481" s="6"/>
      <c r="S481" s="6"/>
    </row>
    <row r="482" spans="1:19" x14ac:dyDescent="0.25">
      <c r="A482" s="5"/>
      <c r="B482" s="6"/>
      <c r="C482" s="5"/>
      <c r="D482" s="5"/>
      <c r="E482" s="5"/>
      <c r="F482" s="6"/>
      <c r="G482" s="5"/>
      <c r="H482" s="5"/>
      <c r="I482" s="5"/>
      <c r="J482" s="5"/>
      <c r="K482" s="5"/>
      <c r="L482" s="6"/>
      <c r="M482" s="5"/>
      <c r="N482" s="6"/>
      <c r="O482" s="6"/>
      <c r="P482" s="6"/>
      <c r="Q482" s="6"/>
      <c r="R482" s="6"/>
      <c r="S482" s="6"/>
    </row>
    <row r="483" spans="1:19" x14ac:dyDescent="0.25">
      <c r="A483" s="5"/>
      <c r="B483" s="6"/>
      <c r="C483" s="5"/>
      <c r="D483" s="5"/>
      <c r="E483" s="5"/>
      <c r="F483" s="6"/>
      <c r="G483" s="5"/>
      <c r="H483" s="5"/>
      <c r="I483" s="5"/>
      <c r="J483" s="5"/>
      <c r="K483" s="5"/>
      <c r="L483" s="6"/>
      <c r="M483" s="5"/>
      <c r="N483" s="6"/>
      <c r="O483" s="6"/>
      <c r="P483" s="6"/>
      <c r="Q483" s="6"/>
      <c r="R483" s="6"/>
      <c r="S483" s="6"/>
    </row>
    <row r="484" spans="1:19" x14ac:dyDescent="0.25">
      <c r="A484" s="5"/>
      <c r="B484" s="6"/>
      <c r="C484" s="5"/>
      <c r="D484" s="5"/>
      <c r="E484" s="5"/>
      <c r="F484" s="6"/>
      <c r="G484" s="5"/>
      <c r="H484" s="5"/>
      <c r="I484" s="5"/>
      <c r="J484" s="5"/>
      <c r="K484" s="5"/>
      <c r="L484" s="6"/>
      <c r="M484" s="5"/>
      <c r="N484" s="6"/>
      <c r="O484" s="6"/>
      <c r="P484" s="6"/>
      <c r="Q484" s="6"/>
      <c r="R484" s="6"/>
      <c r="S484" s="6"/>
    </row>
    <row r="485" spans="1:19" x14ac:dyDescent="0.25">
      <c r="A485" s="5"/>
      <c r="B485" s="6"/>
      <c r="C485" s="5"/>
      <c r="D485" s="5"/>
      <c r="E485" s="5"/>
      <c r="F485" s="6"/>
      <c r="G485" s="5"/>
      <c r="H485" s="5"/>
      <c r="I485" s="5"/>
      <c r="J485" s="5"/>
      <c r="K485" s="5"/>
      <c r="L485" s="6"/>
      <c r="M485" s="5"/>
      <c r="N485" s="6"/>
      <c r="O485" s="6"/>
      <c r="P485" s="6"/>
      <c r="Q485" s="6"/>
      <c r="R485" s="6"/>
      <c r="S485" s="6"/>
    </row>
    <row r="486" spans="1:19" x14ac:dyDescent="0.25">
      <c r="A486" s="5"/>
      <c r="B486" s="6"/>
      <c r="C486" s="5"/>
      <c r="D486" s="5"/>
      <c r="E486" s="5"/>
      <c r="F486" s="6"/>
      <c r="G486" s="5"/>
      <c r="H486" s="5"/>
      <c r="I486" s="5"/>
      <c r="J486" s="5"/>
      <c r="K486" s="5"/>
      <c r="L486" s="6"/>
      <c r="M486" s="5"/>
      <c r="N486" s="6"/>
      <c r="O486" s="6"/>
      <c r="P486" s="6"/>
      <c r="Q486" s="6"/>
      <c r="R486" s="6"/>
      <c r="S486" s="6"/>
    </row>
    <row r="487" spans="1:19" x14ac:dyDescent="0.25">
      <c r="A487" s="5"/>
      <c r="B487" s="6"/>
      <c r="C487" s="5"/>
      <c r="D487" s="5"/>
      <c r="E487" s="5"/>
      <c r="F487" s="6"/>
      <c r="G487" s="5"/>
      <c r="H487" s="5"/>
      <c r="I487" s="5"/>
      <c r="J487" s="5"/>
      <c r="K487" s="5"/>
      <c r="L487" s="6"/>
      <c r="M487" s="5"/>
      <c r="N487" s="6"/>
      <c r="O487" s="6"/>
      <c r="P487" s="6"/>
      <c r="Q487" s="6"/>
      <c r="R487" s="6"/>
      <c r="S487" s="6"/>
    </row>
    <row r="488" spans="1:19" x14ac:dyDescent="0.25">
      <c r="A488" s="5"/>
      <c r="B488" s="6"/>
      <c r="C488" s="5"/>
      <c r="D488" s="5"/>
      <c r="E488" s="5"/>
      <c r="F488" s="6"/>
      <c r="G488" s="5"/>
      <c r="H488" s="5"/>
      <c r="I488" s="5"/>
      <c r="J488" s="5"/>
      <c r="K488" s="5"/>
      <c r="L488" s="6"/>
      <c r="M488" s="5"/>
      <c r="N488" s="6"/>
      <c r="O488" s="6"/>
      <c r="P488" s="6"/>
      <c r="Q488" s="6"/>
      <c r="R488" s="6"/>
      <c r="S488" s="6"/>
    </row>
    <row r="489" spans="1:19" x14ac:dyDescent="0.25">
      <c r="A489" s="5"/>
      <c r="B489" s="6"/>
      <c r="C489" s="5"/>
      <c r="D489" s="5"/>
      <c r="E489" s="5"/>
      <c r="F489" s="6"/>
      <c r="G489" s="5"/>
      <c r="H489" s="5"/>
      <c r="I489" s="5"/>
      <c r="J489" s="5"/>
      <c r="K489" s="5"/>
      <c r="L489" s="6"/>
      <c r="M489" s="5"/>
      <c r="N489" s="6"/>
      <c r="O489" s="6"/>
      <c r="P489" s="6"/>
      <c r="Q489" s="6"/>
      <c r="R489" s="6"/>
      <c r="S489" s="6"/>
    </row>
    <row r="490" spans="1:19" x14ac:dyDescent="0.25">
      <c r="A490" s="5"/>
      <c r="B490" s="6"/>
      <c r="C490" s="5"/>
      <c r="D490" s="5"/>
      <c r="E490" s="5"/>
      <c r="F490" s="6"/>
      <c r="G490" s="5"/>
      <c r="H490" s="5"/>
      <c r="I490" s="5"/>
      <c r="J490" s="5"/>
      <c r="K490" s="5"/>
      <c r="L490" s="6"/>
      <c r="M490" s="5"/>
      <c r="N490" s="6"/>
      <c r="O490" s="6"/>
      <c r="P490" s="6"/>
      <c r="Q490" s="6"/>
      <c r="R490" s="6"/>
      <c r="S490" s="6"/>
    </row>
    <row r="491" spans="1:19" x14ac:dyDescent="0.25">
      <c r="A491" s="5"/>
      <c r="B491" s="6"/>
      <c r="C491" s="5"/>
      <c r="D491" s="5"/>
      <c r="E491" s="5"/>
      <c r="F491" s="6"/>
      <c r="G491" s="5"/>
      <c r="H491" s="5"/>
      <c r="I491" s="5"/>
      <c r="J491" s="5"/>
      <c r="K491" s="5"/>
      <c r="L491" s="6"/>
      <c r="M491" s="5"/>
      <c r="N491" s="6"/>
      <c r="O491" s="6"/>
      <c r="P491" s="6"/>
      <c r="Q491" s="6"/>
      <c r="R491" s="6"/>
      <c r="S491" s="6"/>
    </row>
    <row r="492" spans="1:19" x14ac:dyDescent="0.25">
      <c r="A492" s="5"/>
      <c r="B492" s="6"/>
      <c r="C492" s="5"/>
      <c r="D492" s="5"/>
      <c r="E492" s="5"/>
      <c r="F492" s="6"/>
      <c r="G492" s="5"/>
      <c r="H492" s="5"/>
      <c r="I492" s="5"/>
      <c r="J492" s="5"/>
      <c r="K492" s="5"/>
      <c r="L492" s="6"/>
      <c r="M492" s="5"/>
      <c r="N492" s="6"/>
      <c r="O492" s="6"/>
      <c r="P492" s="6"/>
      <c r="Q492" s="6"/>
      <c r="R492" s="6"/>
      <c r="S492" s="6"/>
    </row>
    <row r="493" spans="1:19" x14ac:dyDescent="0.25">
      <c r="A493" s="5"/>
      <c r="B493" s="6"/>
      <c r="C493" s="5"/>
      <c r="D493" s="5"/>
      <c r="E493" s="5"/>
      <c r="F493" s="6"/>
      <c r="G493" s="5"/>
      <c r="H493" s="5"/>
      <c r="I493" s="5"/>
      <c r="J493" s="5"/>
      <c r="K493" s="5"/>
      <c r="L493" s="6"/>
      <c r="M493" s="5"/>
      <c r="N493" s="6"/>
      <c r="O493" s="6"/>
      <c r="P493" s="6"/>
      <c r="Q493" s="6"/>
      <c r="R493" s="6"/>
      <c r="S493" s="6"/>
    </row>
    <row r="494" spans="1:19" x14ac:dyDescent="0.25">
      <c r="A494" s="5"/>
      <c r="B494" s="6"/>
      <c r="C494" s="5"/>
      <c r="D494" s="5"/>
      <c r="E494" s="5"/>
      <c r="F494" s="6"/>
      <c r="G494" s="5"/>
      <c r="H494" s="5"/>
      <c r="I494" s="5"/>
      <c r="J494" s="5"/>
      <c r="K494" s="5"/>
      <c r="L494" s="6"/>
      <c r="M494" s="5"/>
      <c r="N494" s="6"/>
      <c r="O494" s="6"/>
      <c r="P494" s="6"/>
      <c r="Q494" s="6"/>
      <c r="R494" s="6"/>
      <c r="S494" s="6"/>
    </row>
    <row r="495" spans="1:19" x14ac:dyDescent="0.25">
      <c r="A495" s="5"/>
      <c r="B495" s="6"/>
      <c r="C495" s="5"/>
      <c r="D495" s="5"/>
      <c r="E495" s="5"/>
      <c r="F495" s="6"/>
      <c r="G495" s="5"/>
      <c r="H495" s="5"/>
      <c r="I495" s="5"/>
      <c r="J495" s="5"/>
      <c r="K495" s="5"/>
      <c r="L495" s="6"/>
      <c r="M495" s="5"/>
      <c r="N495" s="6"/>
      <c r="O495" s="6"/>
      <c r="P495" s="6"/>
      <c r="Q495" s="6"/>
      <c r="R495" s="6"/>
      <c r="S495" s="6"/>
    </row>
    <row r="496" spans="1:19" x14ac:dyDescent="0.25">
      <c r="A496" s="5"/>
      <c r="B496" s="6"/>
      <c r="C496" s="5"/>
      <c r="D496" s="5"/>
      <c r="E496" s="5"/>
      <c r="F496" s="6"/>
      <c r="G496" s="5"/>
      <c r="H496" s="5"/>
      <c r="I496" s="5"/>
      <c r="J496" s="5"/>
      <c r="K496" s="5"/>
      <c r="L496" s="6"/>
      <c r="M496" s="5"/>
      <c r="N496" s="6"/>
      <c r="O496" s="6"/>
      <c r="P496" s="6"/>
      <c r="Q496" s="6"/>
      <c r="R496" s="6"/>
      <c r="S496" s="6"/>
    </row>
    <row r="497" spans="1:19" x14ac:dyDescent="0.25">
      <c r="A497" s="5"/>
      <c r="B497" s="6"/>
      <c r="C497" s="5"/>
      <c r="D497" s="5"/>
      <c r="E497" s="5"/>
      <c r="F497" s="6"/>
      <c r="G497" s="5"/>
      <c r="H497" s="5"/>
      <c r="I497" s="5"/>
      <c r="J497" s="5"/>
      <c r="K497" s="5"/>
      <c r="L497" s="6"/>
      <c r="M497" s="5"/>
      <c r="N497" s="6"/>
      <c r="O497" s="6"/>
      <c r="P497" s="6"/>
      <c r="Q497" s="6"/>
      <c r="R497" s="6"/>
      <c r="S497" s="6"/>
    </row>
    <row r="498" spans="1:19" x14ac:dyDescent="0.25">
      <c r="A498" s="5"/>
      <c r="B498" s="6"/>
      <c r="C498" s="5"/>
      <c r="D498" s="5"/>
      <c r="E498" s="5"/>
      <c r="F498" s="6"/>
      <c r="G498" s="5"/>
      <c r="H498" s="5"/>
      <c r="I498" s="5"/>
      <c r="J498" s="5"/>
      <c r="K498" s="5"/>
      <c r="L498" s="6"/>
      <c r="M498" s="5"/>
      <c r="N498" s="6"/>
      <c r="O498" s="6"/>
      <c r="P498" s="6"/>
      <c r="Q498" s="6"/>
      <c r="R498" s="6"/>
      <c r="S498" s="6"/>
    </row>
    <row r="499" spans="1:19" x14ac:dyDescent="0.25">
      <c r="A499" s="5"/>
      <c r="B499" s="6"/>
      <c r="C499" s="5"/>
      <c r="D499" s="5"/>
      <c r="E499" s="5"/>
      <c r="F499" s="6"/>
      <c r="G499" s="5"/>
      <c r="H499" s="5"/>
      <c r="I499" s="5"/>
      <c r="J499" s="5"/>
      <c r="K499" s="5"/>
      <c r="L499" s="6"/>
      <c r="M499" s="5"/>
      <c r="N499" s="6"/>
      <c r="O499" s="6"/>
      <c r="P499" s="6"/>
      <c r="Q499" s="6"/>
      <c r="R499" s="6"/>
      <c r="S499" s="6"/>
    </row>
    <row r="500" spans="1:19" x14ac:dyDescent="0.25">
      <c r="A500" s="5"/>
      <c r="B500" s="6"/>
      <c r="C500" s="5"/>
      <c r="D500" s="5"/>
      <c r="E500" s="5"/>
      <c r="F500" s="6"/>
      <c r="G500" s="5"/>
      <c r="H500" s="5"/>
      <c r="I500" s="5"/>
      <c r="J500" s="5"/>
      <c r="K500" s="5"/>
      <c r="L500" s="6"/>
      <c r="M500" s="5"/>
      <c r="N500" s="6"/>
      <c r="O500" s="6"/>
      <c r="P500" s="6"/>
      <c r="Q500" s="6"/>
      <c r="R500" s="6"/>
      <c r="S500" s="6"/>
    </row>
    <row r="501" spans="1:19" x14ac:dyDescent="0.25">
      <c r="A501" s="5"/>
      <c r="B501" s="6"/>
      <c r="C501" s="5"/>
      <c r="D501" s="5"/>
      <c r="E501" s="5"/>
      <c r="F501" s="6"/>
      <c r="G501" s="5"/>
      <c r="H501" s="5"/>
      <c r="I501" s="5"/>
      <c r="J501" s="5"/>
      <c r="K501" s="5"/>
      <c r="L501" s="6"/>
      <c r="M501" s="5"/>
      <c r="N501" s="6"/>
      <c r="O501" s="6"/>
      <c r="P501" s="6"/>
      <c r="Q501" s="6"/>
      <c r="R501" s="6"/>
      <c r="S501" s="6"/>
    </row>
    <row r="502" spans="1:19" x14ac:dyDescent="0.25">
      <c r="A502" s="5"/>
      <c r="B502" s="6"/>
      <c r="C502" s="5"/>
      <c r="D502" s="5"/>
      <c r="E502" s="5"/>
      <c r="F502" s="6"/>
      <c r="G502" s="5"/>
      <c r="H502" s="5"/>
      <c r="I502" s="5"/>
      <c r="J502" s="5"/>
      <c r="K502" s="5"/>
      <c r="L502" s="6"/>
      <c r="M502" s="5"/>
      <c r="N502" s="6"/>
      <c r="O502" s="6"/>
      <c r="P502" s="6"/>
      <c r="Q502" s="6"/>
      <c r="R502" s="6"/>
      <c r="S502" s="6"/>
    </row>
    <row r="503" spans="1:19" x14ac:dyDescent="0.25">
      <c r="A503" s="5"/>
      <c r="B503" s="6"/>
      <c r="C503" s="5"/>
      <c r="D503" s="5"/>
      <c r="E503" s="5"/>
      <c r="F503" s="6"/>
      <c r="G503" s="5"/>
      <c r="H503" s="5"/>
      <c r="I503" s="5"/>
      <c r="J503" s="5"/>
      <c r="K503" s="5"/>
      <c r="L503" s="6"/>
      <c r="M503" s="5"/>
      <c r="N503" s="6"/>
      <c r="O503" s="6"/>
      <c r="P503" s="6"/>
      <c r="Q503" s="6"/>
      <c r="R503" s="6"/>
      <c r="S503" s="6"/>
    </row>
    <row r="504" spans="1:19" x14ac:dyDescent="0.25">
      <c r="A504" s="5"/>
      <c r="B504" s="6"/>
      <c r="C504" s="5"/>
      <c r="D504" s="5"/>
      <c r="E504" s="5"/>
      <c r="F504" s="6"/>
      <c r="G504" s="5"/>
      <c r="H504" s="5"/>
      <c r="I504" s="5"/>
      <c r="J504" s="5"/>
      <c r="K504" s="5"/>
      <c r="L504" s="6"/>
      <c r="M504" s="5"/>
      <c r="N504" s="6"/>
      <c r="O504" s="6"/>
      <c r="P504" s="6"/>
      <c r="Q504" s="6"/>
      <c r="R504" s="6"/>
      <c r="S504" s="6"/>
    </row>
    <row r="505" spans="1:19" x14ac:dyDescent="0.25">
      <c r="A505" s="5"/>
      <c r="B505" s="6"/>
      <c r="C505" s="5"/>
      <c r="D505" s="5"/>
      <c r="E505" s="5"/>
      <c r="F505" s="6"/>
      <c r="G505" s="5"/>
      <c r="H505" s="5"/>
      <c r="I505" s="5"/>
      <c r="J505" s="5"/>
      <c r="K505" s="5"/>
      <c r="L505" s="6"/>
      <c r="M505" s="5"/>
      <c r="N505" s="6"/>
      <c r="O505" s="6"/>
      <c r="P505" s="6"/>
      <c r="Q505" s="6"/>
      <c r="R505" s="6"/>
      <c r="S505" s="6"/>
    </row>
    <row r="506" spans="1:19" x14ac:dyDescent="0.25">
      <c r="A506" s="5"/>
      <c r="B506" s="6"/>
      <c r="C506" s="5"/>
      <c r="D506" s="5"/>
      <c r="E506" s="5"/>
      <c r="F506" s="6"/>
      <c r="G506" s="5"/>
      <c r="H506" s="5"/>
      <c r="I506" s="5"/>
      <c r="J506" s="5"/>
      <c r="K506" s="5"/>
      <c r="L506" s="6"/>
      <c r="M506" s="5"/>
      <c r="N506" s="6"/>
      <c r="O506" s="6"/>
      <c r="P506" s="6"/>
      <c r="Q506" s="6"/>
      <c r="R506" s="6"/>
      <c r="S506" s="6"/>
    </row>
    <row r="507" spans="1:19" x14ac:dyDescent="0.25">
      <c r="A507" s="5"/>
      <c r="B507" s="6"/>
      <c r="C507" s="5"/>
      <c r="D507" s="5"/>
      <c r="E507" s="5"/>
      <c r="F507" s="6"/>
      <c r="G507" s="5"/>
      <c r="H507" s="5"/>
      <c r="I507" s="5"/>
      <c r="J507" s="5"/>
      <c r="K507" s="5"/>
      <c r="L507" s="6"/>
      <c r="M507" s="5"/>
      <c r="N507" s="6"/>
      <c r="O507" s="6"/>
      <c r="P507" s="6"/>
      <c r="Q507" s="6"/>
      <c r="R507" s="6"/>
      <c r="S507" s="6"/>
    </row>
    <row r="508" spans="1:19" x14ac:dyDescent="0.25">
      <c r="A508" s="5"/>
      <c r="B508" s="6"/>
      <c r="C508" s="5"/>
      <c r="D508" s="5"/>
      <c r="E508" s="5"/>
      <c r="F508" s="6"/>
      <c r="G508" s="5"/>
      <c r="H508" s="5"/>
      <c r="I508" s="5"/>
      <c r="J508" s="5"/>
      <c r="K508" s="5"/>
      <c r="L508" s="6"/>
      <c r="M508" s="5"/>
      <c r="N508" s="6"/>
      <c r="O508" s="6"/>
      <c r="P508" s="6"/>
      <c r="Q508" s="6"/>
      <c r="R508" s="6"/>
      <c r="S508" s="6"/>
    </row>
    <row r="509" spans="1:19" x14ac:dyDescent="0.25">
      <c r="A509" s="5"/>
      <c r="B509" s="6"/>
      <c r="C509" s="5"/>
      <c r="D509" s="5"/>
      <c r="E509" s="5"/>
      <c r="F509" s="6"/>
      <c r="G509" s="5"/>
      <c r="H509" s="5"/>
      <c r="I509" s="5"/>
      <c r="J509" s="5"/>
      <c r="K509" s="5"/>
      <c r="L509" s="6"/>
      <c r="M509" s="5"/>
      <c r="N509" s="6"/>
      <c r="O509" s="6"/>
      <c r="P509" s="6"/>
      <c r="Q509" s="6"/>
      <c r="R509" s="6"/>
      <c r="S509" s="6"/>
    </row>
    <row r="510" spans="1:19" x14ac:dyDescent="0.25">
      <c r="A510" s="5"/>
      <c r="B510" s="6"/>
      <c r="C510" s="5"/>
      <c r="D510" s="5"/>
      <c r="E510" s="5"/>
      <c r="F510" s="6"/>
      <c r="G510" s="5"/>
      <c r="H510" s="5"/>
      <c r="I510" s="5"/>
      <c r="J510" s="5"/>
      <c r="K510" s="5"/>
      <c r="L510" s="6"/>
      <c r="M510" s="5"/>
      <c r="N510" s="6"/>
      <c r="O510" s="6"/>
      <c r="P510" s="6"/>
      <c r="Q510" s="6"/>
      <c r="R510" s="6"/>
      <c r="S510" s="6"/>
    </row>
    <row r="511" spans="1:19" x14ac:dyDescent="0.25">
      <c r="A511" s="5"/>
      <c r="B511" s="6"/>
      <c r="C511" s="5"/>
      <c r="D511" s="5"/>
      <c r="E511" s="5"/>
      <c r="F511" s="6"/>
      <c r="G511" s="5"/>
      <c r="H511" s="5"/>
      <c r="I511" s="5"/>
      <c r="J511" s="5"/>
      <c r="K511" s="5"/>
      <c r="L511" s="6"/>
      <c r="M511" s="5"/>
      <c r="N511" s="6"/>
      <c r="O511" s="6"/>
      <c r="P511" s="6"/>
      <c r="Q511" s="6"/>
      <c r="R511" s="6"/>
      <c r="S511" s="6"/>
    </row>
    <row r="512" spans="1:19" x14ac:dyDescent="0.25">
      <c r="A512" s="5"/>
      <c r="B512" s="6"/>
      <c r="C512" s="5"/>
      <c r="D512" s="5"/>
      <c r="E512" s="5"/>
      <c r="F512" s="6"/>
      <c r="G512" s="5"/>
      <c r="H512" s="5"/>
      <c r="I512" s="5"/>
      <c r="J512" s="5"/>
      <c r="K512" s="5"/>
      <c r="L512" s="6"/>
      <c r="M512" s="5"/>
      <c r="N512" s="6"/>
      <c r="O512" s="6"/>
      <c r="P512" s="6"/>
      <c r="Q512" s="6"/>
      <c r="R512" s="6"/>
      <c r="S512" s="6"/>
    </row>
    <row r="513" spans="1:19" x14ac:dyDescent="0.25">
      <c r="A513" s="5"/>
      <c r="B513" s="6"/>
      <c r="C513" s="5"/>
      <c r="D513" s="5"/>
      <c r="E513" s="5"/>
      <c r="F513" s="6"/>
      <c r="G513" s="5"/>
      <c r="H513" s="5"/>
      <c r="I513" s="5"/>
      <c r="J513" s="5"/>
      <c r="K513" s="5"/>
      <c r="L513" s="6"/>
      <c r="M513" s="5"/>
      <c r="N513" s="6"/>
      <c r="O513" s="6"/>
      <c r="P513" s="6"/>
      <c r="Q513" s="6"/>
      <c r="R513" s="6"/>
      <c r="S513" s="6"/>
    </row>
    <row r="514" spans="1:19" x14ac:dyDescent="0.25">
      <c r="A514" s="5"/>
      <c r="B514" s="6"/>
      <c r="C514" s="5"/>
      <c r="D514" s="5"/>
      <c r="E514" s="5"/>
      <c r="F514" s="6"/>
      <c r="G514" s="5"/>
      <c r="H514" s="5"/>
      <c r="I514" s="5"/>
      <c r="J514" s="5"/>
      <c r="K514" s="5"/>
      <c r="L514" s="6"/>
      <c r="M514" s="5"/>
      <c r="N514" s="6"/>
      <c r="O514" s="6"/>
      <c r="P514" s="6"/>
      <c r="Q514" s="6"/>
      <c r="R514" s="6"/>
      <c r="S514" s="6"/>
    </row>
    <row r="515" spans="1:19" x14ac:dyDescent="0.25">
      <c r="A515" s="5"/>
      <c r="B515" s="6"/>
      <c r="C515" s="5"/>
      <c r="D515" s="5"/>
      <c r="E515" s="5"/>
      <c r="F515" s="6"/>
      <c r="G515" s="5"/>
      <c r="H515" s="5"/>
      <c r="I515" s="5"/>
      <c r="J515" s="5"/>
      <c r="K515" s="5"/>
      <c r="L515" s="6"/>
      <c r="M515" s="5"/>
      <c r="N515" s="6"/>
      <c r="O515" s="6"/>
      <c r="P515" s="6"/>
      <c r="Q515" s="6"/>
      <c r="R515" s="6"/>
      <c r="S515" s="6"/>
    </row>
    <row r="516" spans="1:19" x14ac:dyDescent="0.25">
      <c r="A516" s="5"/>
      <c r="B516" s="6"/>
      <c r="C516" s="5"/>
      <c r="D516" s="5"/>
      <c r="E516" s="5"/>
      <c r="F516" s="6"/>
      <c r="G516" s="5"/>
      <c r="H516" s="5"/>
      <c r="I516" s="5"/>
      <c r="J516" s="5"/>
      <c r="K516" s="5"/>
      <c r="L516" s="6"/>
      <c r="M516" s="5"/>
      <c r="N516" s="6"/>
      <c r="O516" s="6"/>
      <c r="P516" s="6"/>
      <c r="Q516" s="6"/>
      <c r="R516" s="6"/>
      <c r="S516" s="6"/>
    </row>
    <row r="517" spans="1:19" x14ac:dyDescent="0.25">
      <c r="A517" s="5"/>
      <c r="B517" s="6"/>
      <c r="C517" s="5"/>
      <c r="D517" s="5"/>
      <c r="E517" s="5"/>
      <c r="F517" s="6"/>
      <c r="G517" s="5"/>
      <c r="H517" s="5"/>
      <c r="I517" s="5"/>
      <c r="J517" s="5"/>
      <c r="K517" s="5"/>
      <c r="L517" s="6"/>
      <c r="M517" s="5"/>
      <c r="N517" s="6"/>
      <c r="O517" s="6"/>
      <c r="P517" s="6"/>
      <c r="Q517" s="6"/>
      <c r="R517" s="6"/>
      <c r="S517" s="6"/>
    </row>
    <row r="518" spans="1:19" x14ac:dyDescent="0.25">
      <c r="A518" s="5"/>
      <c r="B518" s="6"/>
      <c r="C518" s="5"/>
      <c r="D518" s="5"/>
      <c r="E518" s="5"/>
      <c r="F518" s="6"/>
      <c r="G518" s="5"/>
      <c r="H518" s="5"/>
      <c r="I518" s="5"/>
      <c r="J518" s="5"/>
      <c r="K518" s="5"/>
      <c r="L518" s="6"/>
      <c r="M518" s="5"/>
      <c r="N518" s="6"/>
      <c r="O518" s="6"/>
      <c r="P518" s="6"/>
      <c r="Q518" s="6"/>
      <c r="R518" s="6"/>
      <c r="S518" s="6"/>
    </row>
    <row r="519" spans="1:19" x14ac:dyDescent="0.25">
      <c r="A519" s="5"/>
      <c r="B519" s="6"/>
      <c r="C519" s="5"/>
      <c r="D519" s="5"/>
      <c r="E519" s="5"/>
      <c r="F519" s="6"/>
      <c r="G519" s="5"/>
      <c r="H519" s="5"/>
      <c r="I519" s="5"/>
      <c r="J519" s="5"/>
      <c r="K519" s="5"/>
      <c r="L519" s="6"/>
      <c r="M519" s="5"/>
      <c r="N519" s="6"/>
      <c r="O519" s="6"/>
      <c r="P519" s="6"/>
      <c r="Q519" s="6"/>
      <c r="R519" s="6"/>
      <c r="S519" s="6"/>
    </row>
    <row r="520" spans="1:19" x14ac:dyDescent="0.25">
      <c r="A520" s="5"/>
      <c r="B520" s="6"/>
      <c r="C520" s="5"/>
      <c r="D520" s="5"/>
      <c r="E520" s="5"/>
      <c r="F520" s="6"/>
      <c r="G520" s="5"/>
      <c r="H520" s="5"/>
      <c r="I520" s="5"/>
      <c r="J520" s="5"/>
      <c r="K520" s="5"/>
      <c r="L520" s="6"/>
      <c r="M520" s="5"/>
      <c r="N520" s="6"/>
      <c r="O520" s="6"/>
      <c r="P520" s="6"/>
      <c r="Q520" s="6"/>
      <c r="R520" s="6"/>
      <c r="S520" s="6"/>
    </row>
    <row r="521" spans="1:19" x14ac:dyDescent="0.25">
      <c r="A521" s="5"/>
      <c r="B521" s="6"/>
      <c r="C521" s="5"/>
      <c r="D521" s="5"/>
      <c r="E521" s="5"/>
      <c r="F521" s="6"/>
      <c r="G521" s="5"/>
      <c r="H521" s="5"/>
      <c r="I521" s="5"/>
      <c r="J521" s="5"/>
      <c r="K521" s="5"/>
      <c r="L521" s="6"/>
      <c r="M521" s="5"/>
      <c r="N521" s="6"/>
      <c r="O521" s="6"/>
      <c r="P521" s="6"/>
      <c r="Q521" s="6"/>
      <c r="R521" s="6"/>
      <c r="S521" s="6"/>
    </row>
    <row r="522" spans="1:19" x14ac:dyDescent="0.25">
      <c r="A522" s="5"/>
      <c r="B522" s="6"/>
      <c r="C522" s="5"/>
      <c r="D522" s="5"/>
      <c r="E522" s="5"/>
      <c r="F522" s="6"/>
      <c r="G522" s="5"/>
      <c r="H522" s="5"/>
      <c r="I522" s="5"/>
      <c r="J522" s="5"/>
      <c r="K522" s="5"/>
      <c r="L522" s="6"/>
      <c r="M522" s="5"/>
      <c r="N522" s="6"/>
      <c r="O522" s="6"/>
      <c r="P522" s="6"/>
      <c r="Q522" s="6"/>
      <c r="R522" s="6"/>
      <c r="S522" s="6"/>
    </row>
    <row r="523" spans="1:19" x14ac:dyDescent="0.25">
      <c r="A523" s="5"/>
      <c r="B523" s="6"/>
      <c r="C523" s="5"/>
      <c r="D523" s="5"/>
      <c r="E523" s="5"/>
      <c r="F523" s="6"/>
      <c r="G523" s="5"/>
      <c r="H523" s="5"/>
      <c r="I523" s="5"/>
      <c r="J523" s="5"/>
      <c r="K523" s="5"/>
      <c r="L523" s="6"/>
      <c r="M523" s="5"/>
      <c r="N523" s="6"/>
      <c r="O523" s="6"/>
      <c r="P523" s="6"/>
      <c r="Q523" s="6"/>
      <c r="R523" s="6"/>
      <c r="S523" s="6"/>
    </row>
    <row r="524" spans="1:19" x14ac:dyDescent="0.25">
      <c r="A524" s="5"/>
      <c r="B524" s="6"/>
      <c r="C524" s="5"/>
      <c r="D524" s="5"/>
      <c r="E524" s="5"/>
      <c r="F524" s="6"/>
      <c r="G524" s="5"/>
      <c r="H524" s="5"/>
      <c r="I524" s="5"/>
      <c r="J524" s="5"/>
      <c r="K524" s="5"/>
      <c r="L524" s="6"/>
      <c r="M524" s="5"/>
      <c r="N524" s="6"/>
      <c r="O524" s="6"/>
      <c r="P524" s="6"/>
      <c r="Q524" s="6"/>
      <c r="R524" s="6"/>
      <c r="S524" s="6"/>
    </row>
    <row r="525" spans="1:19" x14ac:dyDescent="0.25">
      <c r="A525" s="5"/>
      <c r="B525" s="6"/>
      <c r="C525" s="5"/>
      <c r="D525" s="5"/>
      <c r="E525" s="5"/>
      <c r="F525" s="6"/>
      <c r="G525" s="5"/>
      <c r="H525" s="5"/>
      <c r="I525" s="5"/>
      <c r="J525" s="5"/>
      <c r="K525" s="5"/>
      <c r="L525" s="6"/>
      <c r="M525" s="5"/>
      <c r="N525" s="6"/>
      <c r="O525" s="6"/>
      <c r="P525" s="6"/>
      <c r="Q525" s="6"/>
      <c r="R525" s="6"/>
      <c r="S525" s="6"/>
    </row>
    <row r="526" spans="1:19" x14ac:dyDescent="0.25">
      <c r="A526" s="5"/>
      <c r="B526" s="6"/>
      <c r="C526" s="5"/>
      <c r="D526" s="5"/>
      <c r="E526" s="5"/>
      <c r="F526" s="6"/>
      <c r="G526" s="5"/>
      <c r="H526" s="5"/>
      <c r="I526" s="5"/>
      <c r="J526" s="5"/>
      <c r="K526" s="5"/>
      <c r="L526" s="6"/>
      <c r="M526" s="5"/>
      <c r="N526" s="6"/>
      <c r="O526" s="6"/>
      <c r="P526" s="6"/>
      <c r="Q526" s="6"/>
      <c r="R526" s="6"/>
      <c r="S526" s="6"/>
    </row>
    <row r="527" spans="1:19" x14ac:dyDescent="0.25">
      <c r="A527" s="5"/>
      <c r="B527" s="6"/>
      <c r="C527" s="5"/>
      <c r="D527" s="5"/>
      <c r="E527" s="5"/>
      <c r="F527" s="6"/>
      <c r="G527" s="5"/>
      <c r="H527" s="5"/>
      <c r="I527" s="5"/>
      <c r="J527" s="5"/>
      <c r="K527" s="5"/>
      <c r="L527" s="6"/>
      <c r="M527" s="5"/>
      <c r="N527" s="6"/>
      <c r="O527" s="6"/>
      <c r="P527" s="6"/>
      <c r="Q527" s="6"/>
      <c r="R527" s="6"/>
      <c r="S527" s="6"/>
    </row>
    <row r="528" spans="1:19" x14ac:dyDescent="0.25">
      <c r="A528" s="5"/>
      <c r="B528" s="6"/>
      <c r="C528" s="5"/>
      <c r="D528" s="5"/>
      <c r="E528" s="5"/>
      <c r="F528" s="6"/>
      <c r="G528" s="5"/>
      <c r="H528" s="5"/>
      <c r="I528" s="5"/>
      <c r="J528" s="5"/>
      <c r="K528" s="5"/>
      <c r="L528" s="6"/>
      <c r="M528" s="5"/>
      <c r="N528" s="6"/>
      <c r="O528" s="6"/>
      <c r="P528" s="6"/>
      <c r="Q528" s="6"/>
      <c r="R528" s="6"/>
      <c r="S528" s="6"/>
    </row>
    <row r="529" spans="1:19" x14ac:dyDescent="0.25">
      <c r="A529" s="5"/>
      <c r="B529" s="6"/>
      <c r="C529" s="5"/>
      <c r="D529" s="5"/>
      <c r="E529" s="5"/>
      <c r="F529" s="6"/>
      <c r="G529" s="5"/>
      <c r="H529" s="5"/>
      <c r="I529" s="5"/>
      <c r="J529" s="5"/>
      <c r="K529" s="5"/>
      <c r="L529" s="6"/>
      <c r="M529" s="5"/>
      <c r="N529" s="6"/>
      <c r="O529" s="6"/>
      <c r="P529" s="6"/>
      <c r="Q529" s="6"/>
      <c r="R529" s="6"/>
      <c r="S529" s="6"/>
    </row>
    <row r="530" spans="1:19" x14ac:dyDescent="0.25">
      <c r="A530" s="5"/>
      <c r="B530" s="6"/>
      <c r="C530" s="5"/>
      <c r="D530" s="5"/>
      <c r="E530" s="5"/>
      <c r="F530" s="6"/>
      <c r="G530" s="5"/>
      <c r="H530" s="5"/>
      <c r="I530" s="5"/>
      <c r="J530" s="5"/>
      <c r="K530" s="5"/>
      <c r="L530" s="6"/>
      <c r="M530" s="5"/>
      <c r="N530" s="6"/>
      <c r="O530" s="6"/>
      <c r="P530" s="6"/>
      <c r="Q530" s="6"/>
      <c r="R530" s="6"/>
      <c r="S530" s="6"/>
    </row>
    <row r="531" spans="1:19" x14ac:dyDescent="0.25">
      <c r="A531" s="5"/>
      <c r="B531" s="6"/>
      <c r="C531" s="5"/>
      <c r="D531" s="5"/>
      <c r="E531" s="5"/>
      <c r="F531" s="6"/>
      <c r="G531" s="5"/>
      <c r="H531" s="5"/>
      <c r="I531" s="5"/>
      <c r="J531" s="5"/>
      <c r="K531" s="5"/>
      <c r="L531" s="6"/>
      <c r="M531" s="5"/>
      <c r="N531" s="6"/>
      <c r="O531" s="6"/>
      <c r="P531" s="6"/>
      <c r="Q531" s="6"/>
      <c r="R531" s="6"/>
      <c r="S531" s="6"/>
    </row>
    <row r="532" spans="1:19" x14ac:dyDescent="0.25">
      <c r="A532" s="5"/>
      <c r="B532" s="6"/>
      <c r="C532" s="5"/>
      <c r="D532" s="5"/>
      <c r="E532" s="5"/>
      <c r="F532" s="6"/>
      <c r="G532" s="5"/>
      <c r="H532" s="5"/>
      <c r="I532" s="5"/>
      <c r="J532" s="5"/>
      <c r="K532" s="5"/>
      <c r="L532" s="6"/>
      <c r="M532" s="5"/>
      <c r="N532" s="6"/>
      <c r="O532" s="6"/>
      <c r="P532" s="6"/>
      <c r="Q532" s="6"/>
      <c r="R532" s="6"/>
      <c r="S532" s="6"/>
    </row>
    <row r="533" spans="1:19" x14ac:dyDescent="0.25">
      <c r="A533" s="5"/>
      <c r="B533" s="6"/>
      <c r="C533" s="5"/>
      <c r="D533" s="5"/>
      <c r="E533" s="5"/>
      <c r="F533" s="6"/>
      <c r="G533" s="5"/>
      <c r="H533" s="5"/>
      <c r="I533" s="5"/>
      <c r="J533" s="5"/>
      <c r="K533" s="5"/>
      <c r="L533" s="6"/>
      <c r="M533" s="5"/>
      <c r="N533" s="6"/>
      <c r="O533" s="6"/>
      <c r="P533" s="6"/>
      <c r="Q533" s="6"/>
      <c r="R533" s="6"/>
      <c r="S533" s="6"/>
    </row>
    <row r="534" spans="1:19" x14ac:dyDescent="0.25">
      <c r="A534" s="5"/>
      <c r="B534" s="6"/>
      <c r="C534" s="5"/>
      <c r="D534" s="5"/>
      <c r="E534" s="5"/>
      <c r="F534" s="6"/>
      <c r="G534" s="5"/>
      <c r="H534" s="5"/>
      <c r="I534" s="5"/>
      <c r="J534" s="5"/>
      <c r="K534" s="5"/>
      <c r="L534" s="6"/>
      <c r="M534" s="5"/>
      <c r="N534" s="6"/>
      <c r="O534" s="6"/>
      <c r="P534" s="6"/>
      <c r="Q534" s="6"/>
      <c r="R534" s="6"/>
      <c r="S534" s="6"/>
    </row>
    <row r="535" spans="1:19" x14ac:dyDescent="0.25">
      <c r="A535" s="5"/>
      <c r="B535" s="6"/>
      <c r="C535" s="5"/>
      <c r="D535" s="5"/>
      <c r="E535" s="5"/>
      <c r="F535" s="6"/>
      <c r="G535" s="5"/>
      <c r="H535" s="5"/>
      <c r="I535" s="5"/>
      <c r="J535" s="5"/>
      <c r="K535" s="5"/>
      <c r="L535" s="6"/>
      <c r="M535" s="5"/>
      <c r="N535" s="6"/>
      <c r="O535" s="6"/>
      <c r="P535" s="6"/>
      <c r="Q535" s="6"/>
      <c r="R535" s="6"/>
      <c r="S535" s="6"/>
    </row>
    <row r="536" spans="1:19" x14ac:dyDescent="0.25">
      <c r="A536" s="5"/>
      <c r="B536" s="6"/>
      <c r="C536" s="5"/>
      <c r="D536" s="5"/>
      <c r="E536" s="5"/>
      <c r="F536" s="6"/>
      <c r="G536" s="5"/>
      <c r="H536" s="5"/>
      <c r="I536" s="5"/>
      <c r="J536" s="5"/>
      <c r="K536" s="5"/>
      <c r="L536" s="6"/>
      <c r="M536" s="5"/>
      <c r="N536" s="6"/>
      <c r="O536" s="6"/>
      <c r="P536" s="6"/>
      <c r="Q536" s="6"/>
      <c r="R536" s="6"/>
      <c r="S536" s="6"/>
    </row>
    <row r="537" spans="1:19" x14ac:dyDescent="0.25">
      <c r="A537" s="5"/>
      <c r="B537" s="6"/>
      <c r="C537" s="5"/>
      <c r="D537" s="5"/>
      <c r="E537" s="5"/>
      <c r="F537" s="6"/>
      <c r="G537" s="5"/>
      <c r="H537" s="5"/>
      <c r="I537" s="5"/>
      <c r="J537" s="5"/>
      <c r="K537" s="5"/>
      <c r="L537" s="6"/>
      <c r="M537" s="5"/>
      <c r="N537" s="6"/>
      <c r="O537" s="6"/>
      <c r="P537" s="6"/>
      <c r="Q537" s="6"/>
      <c r="R537" s="6"/>
      <c r="S537" s="6"/>
    </row>
    <row r="538" spans="1:19" x14ac:dyDescent="0.25">
      <c r="A538" s="5"/>
      <c r="B538" s="6"/>
      <c r="C538" s="5"/>
      <c r="D538" s="5"/>
      <c r="E538" s="5"/>
      <c r="F538" s="6"/>
      <c r="G538" s="5"/>
      <c r="H538" s="5"/>
      <c r="I538" s="5"/>
      <c r="J538" s="5"/>
      <c r="K538" s="5"/>
      <c r="L538" s="6"/>
      <c r="M538" s="5"/>
      <c r="N538" s="6"/>
      <c r="O538" s="6"/>
      <c r="P538" s="6"/>
      <c r="Q538" s="6"/>
      <c r="R538" s="6"/>
      <c r="S538" s="6"/>
    </row>
    <row r="539" spans="1:19" x14ac:dyDescent="0.25">
      <c r="A539" s="5"/>
      <c r="B539" s="6"/>
      <c r="C539" s="5"/>
      <c r="D539" s="5"/>
      <c r="E539" s="5"/>
      <c r="F539" s="6"/>
      <c r="G539" s="5"/>
      <c r="H539" s="5"/>
      <c r="I539" s="5"/>
      <c r="J539" s="5"/>
      <c r="K539" s="5"/>
      <c r="L539" s="6"/>
      <c r="M539" s="5"/>
      <c r="N539" s="6"/>
      <c r="O539" s="6"/>
      <c r="P539" s="6"/>
      <c r="Q539" s="6"/>
      <c r="R539" s="6"/>
      <c r="S539" s="6"/>
    </row>
    <row r="540" spans="1:19" x14ac:dyDescent="0.25">
      <c r="A540" s="5"/>
      <c r="B540" s="6"/>
      <c r="C540" s="5"/>
      <c r="D540" s="5"/>
      <c r="E540" s="5"/>
      <c r="F540" s="6"/>
      <c r="G540" s="5"/>
      <c r="H540" s="5"/>
      <c r="I540" s="5"/>
      <c r="J540" s="5"/>
      <c r="K540" s="5"/>
      <c r="L540" s="6"/>
      <c r="M540" s="5"/>
      <c r="N540" s="6"/>
      <c r="O540" s="6"/>
      <c r="P540" s="6"/>
      <c r="Q540" s="6"/>
      <c r="R540" s="6"/>
      <c r="S540" s="6"/>
    </row>
    <row r="541" spans="1:19" x14ac:dyDescent="0.25">
      <c r="A541" s="5"/>
      <c r="B541" s="6"/>
      <c r="C541" s="5"/>
      <c r="D541" s="5"/>
      <c r="E541" s="5"/>
      <c r="F541" s="6"/>
      <c r="G541" s="5"/>
      <c r="H541" s="5"/>
      <c r="I541" s="5"/>
      <c r="J541" s="5"/>
      <c r="K541" s="5"/>
      <c r="L541" s="6"/>
      <c r="M541" s="5"/>
      <c r="N541" s="6"/>
      <c r="O541" s="6"/>
      <c r="P541" s="6"/>
      <c r="Q541" s="6"/>
      <c r="R541" s="6"/>
      <c r="S541" s="6"/>
    </row>
    <row r="542" spans="1:19" x14ac:dyDescent="0.25">
      <c r="A542" s="5"/>
      <c r="B542" s="6"/>
      <c r="C542" s="5"/>
      <c r="D542" s="5"/>
      <c r="E542" s="5"/>
      <c r="F542" s="6"/>
      <c r="G542" s="5"/>
      <c r="H542" s="5"/>
      <c r="I542" s="5"/>
      <c r="J542" s="5"/>
      <c r="K542" s="5"/>
      <c r="L542" s="6"/>
      <c r="M542" s="5"/>
      <c r="N542" s="6"/>
      <c r="O542" s="6"/>
      <c r="P542" s="6"/>
      <c r="Q542" s="6"/>
      <c r="R542" s="6"/>
      <c r="S542" s="6"/>
    </row>
    <row r="543" spans="1:19" x14ac:dyDescent="0.25">
      <c r="A543" s="5"/>
      <c r="B543" s="6"/>
      <c r="C543" s="5"/>
      <c r="D543" s="5"/>
      <c r="E543" s="5"/>
      <c r="F543" s="6"/>
      <c r="G543" s="5"/>
      <c r="H543" s="5"/>
      <c r="I543" s="5"/>
      <c r="J543" s="5"/>
      <c r="K543" s="5"/>
      <c r="L543" s="6"/>
      <c r="M543" s="5"/>
      <c r="N543" s="6"/>
      <c r="O543" s="6"/>
      <c r="P543" s="6"/>
      <c r="Q543" s="6"/>
      <c r="R543" s="6"/>
      <c r="S543" s="6"/>
    </row>
    <row r="544" spans="1:19" x14ac:dyDescent="0.25">
      <c r="A544" s="5"/>
      <c r="B544" s="6"/>
      <c r="C544" s="5"/>
      <c r="D544" s="5"/>
      <c r="E544" s="5"/>
      <c r="F544" s="6"/>
      <c r="G544" s="5"/>
      <c r="H544" s="5"/>
      <c r="I544" s="5"/>
      <c r="J544" s="5"/>
      <c r="K544" s="5"/>
      <c r="L544" s="6"/>
      <c r="M544" s="5"/>
      <c r="N544" s="6"/>
      <c r="O544" s="6"/>
      <c r="P544" s="6"/>
      <c r="Q544" s="6"/>
      <c r="R544" s="6"/>
      <c r="S544" s="6"/>
    </row>
    <row r="545" spans="1:19" x14ac:dyDescent="0.25">
      <c r="A545" s="5"/>
      <c r="B545" s="6"/>
      <c r="C545" s="5"/>
      <c r="D545" s="5"/>
      <c r="E545" s="5"/>
      <c r="F545" s="6"/>
      <c r="G545" s="5"/>
      <c r="H545" s="5"/>
      <c r="I545" s="5"/>
      <c r="J545" s="5"/>
      <c r="K545" s="5"/>
      <c r="L545" s="6"/>
      <c r="M545" s="5"/>
      <c r="N545" s="6"/>
      <c r="O545" s="6"/>
      <c r="P545" s="6"/>
      <c r="Q545" s="6"/>
      <c r="R545" s="6"/>
      <c r="S545" s="6"/>
    </row>
    <row r="546" spans="1:19" x14ac:dyDescent="0.25">
      <c r="A546" s="5"/>
      <c r="B546" s="6"/>
      <c r="C546" s="5"/>
      <c r="D546" s="5"/>
      <c r="E546" s="5"/>
      <c r="F546" s="6"/>
      <c r="G546" s="5"/>
      <c r="H546" s="5"/>
      <c r="I546" s="5"/>
      <c r="J546" s="5"/>
      <c r="K546" s="5"/>
      <c r="L546" s="6"/>
      <c r="M546" s="5"/>
      <c r="N546" s="6"/>
      <c r="O546" s="6"/>
      <c r="P546" s="6"/>
      <c r="Q546" s="6"/>
      <c r="R546" s="6"/>
      <c r="S546" s="6"/>
    </row>
    <row r="547" spans="1:19" x14ac:dyDescent="0.25">
      <c r="A547" s="5"/>
      <c r="B547" s="6"/>
      <c r="C547" s="5"/>
      <c r="D547" s="5"/>
      <c r="E547" s="5"/>
      <c r="F547" s="6"/>
      <c r="G547" s="5"/>
      <c r="H547" s="5"/>
      <c r="I547" s="5"/>
      <c r="J547" s="5"/>
      <c r="K547" s="5"/>
      <c r="L547" s="6"/>
      <c r="M547" s="5"/>
      <c r="N547" s="6"/>
      <c r="O547" s="6"/>
      <c r="P547" s="6"/>
      <c r="Q547" s="6"/>
      <c r="R547" s="6"/>
      <c r="S547" s="6"/>
    </row>
    <row r="548" spans="1:19" x14ac:dyDescent="0.25">
      <c r="A548" s="5"/>
      <c r="B548" s="6"/>
      <c r="C548" s="5"/>
      <c r="D548" s="5"/>
      <c r="E548" s="5"/>
      <c r="F548" s="6"/>
      <c r="G548" s="5"/>
      <c r="H548" s="5"/>
      <c r="I548" s="5"/>
      <c r="J548" s="5"/>
      <c r="K548" s="5"/>
      <c r="L548" s="6"/>
      <c r="M548" s="5"/>
      <c r="N548" s="6"/>
      <c r="O548" s="6"/>
      <c r="P548" s="6"/>
      <c r="Q548" s="6"/>
      <c r="R548" s="6"/>
      <c r="S548" s="6"/>
    </row>
    <row r="549" spans="1:19" x14ac:dyDescent="0.25">
      <c r="A549" s="5"/>
      <c r="B549" s="6"/>
      <c r="C549" s="5"/>
      <c r="D549" s="5"/>
      <c r="E549" s="5"/>
      <c r="F549" s="6"/>
      <c r="G549" s="5"/>
      <c r="H549" s="5"/>
      <c r="I549" s="5"/>
      <c r="J549" s="5"/>
      <c r="K549" s="5"/>
      <c r="L549" s="6"/>
      <c r="M549" s="5"/>
      <c r="N549" s="6"/>
      <c r="O549" s="6"/>
      <c r="P549" s="6"/>
      <c r="Q549" s="6"/>
      <c r="R549" s="6"/>
      <c r="S549" s="6"/>
    </row>
    <row r="550" spans="1:19" x14ac:dyDescent="0.25">
      <c r="A550" s="5"/>
      <c r="B550" s="6"/>
      <c r="C550" s="5"/>
      <c r="D550" s="5"/>
      <c r="E550" s="5"/>
      <c r="F550" s="6"/>
      <c r="G550" s="5"/>
      <c r="H550" s="5"/>
      <c r="I550" s="5"/>
      <c r="J550" s="5"/>
      <c r="K550" s="5"/>
      <c r="L550" s="6"/>
      <c r="M550" s="5"/>
      <c r="N550" s="6"/>
      <c r="O550" s="6"/>
      <c r="P550" s="6"/>
      <c r="Q550" s="6"/>
      <c r="R550" s="6"/>
      <c r="S550" s="6"/>
    </row>
    <row r="551" spans="1:19" x14ac:dyDescent="0.25">
      <c r="A551" s="5"/>
      <c r="B551" s="6"/>
      <c r="C551" s="5"/>
      <c r="D551" s="5"/>
      <c r="E551" s="5"/>
      <c r="F551" s="6"/>
      <c r="G551" s="5"/>
      <c r="H551" s="5"/>
      <c r="I551" s="5"/>
      <c r="J551" s="5"/>
      <c r="K551" s="5"/>
      <c r="L551" s="6"/>
      <c r="M551" s="5"/>
      <c r="N551" s="6"/>
      <c r="O551" s="6"/>
      <c r="P551" s="6"/>
      <c r="Q551" s="6"/>
      <c r="R551" s="6"/>
      <c r="S551" s="6"/>
    </row>
    <row r="552" spans="1:19" x14ac:dyDescent="0.25">
      <c r="A552" s="5"/>
      <c r="B552" s="6"/>
      <c r="C552" s="5"/>
      <c r="D552" s="5"/>
      <c r="E552" s="5"/>
      <c r="F552" s="6"/>
      <c r="G552" s="5"/>
      <c r="H552" s="5"/>
      <c r="I552" s="5"/>
      <c r="J552" s="5"/>
      <c r="K552" s="5"/>
      <c r="L552" s="6"/>
      <c r="M552" s="5"/>
      <c r="N552" s="6"/>
      <c r="O552" s="6"/>
      <c r="P552" s="6"/>
      <c r="Q552" s="6"/>
      <c r="R552" s="6"/>
      <c r="S552" s="6"/>
    </row>
    <row r="553" spans="1:19" x14ac:dyDescent="0.25">
      <c r="A553" s="5"/>
      <c r="B553" s="6"/>
      <c r="C553" s="5"/>
      <c r="D553" s="5"/>
      <c r="E553" s="5"/>
      <c r="F553" s="6"/>
      <c r="G553" s="5"/>
      <c r="H553" s="5"/>
      <c r="I553" s="5"/>
      <c r="J553" s="5"/>
      <c r="K553" s="5"/>
      <c r="L553" s="6"/>
      <c r="M553" s="5"/>
      <c r="N553" s="6"/>
      <c r="O553" s="6"/>
      <c r="P553" s="6"/>
      <c r="Q553" s="6"/>
      <c r="R553" s="6"/>
      <c r="S553" s="6"/>
    </row>
    <row r="554" spans="1:19" x14ac:dyDescent="0.25">
      <c r="A554" s="5"/>
      <c r="B554" s="6"/>
      <c r="C554" s="5"/>
      <c r="D554" s="5"/>
      <c r="E554" s="5"/>
      <c r="F554" s="6"/>
      <c r="G554" s="5"/>
      <c r="H554" s="5"/>
      <c r="I554" s="5"/>
      <c r="J554" s="5"/>
      <c r="K554" s="5"/>
      <c r="L554" s="6"/>
      <c r="M554" s="5"/>
      <c r="N554" s="6"/>
      <c r="O554" s="6"/>
      <c r="P554" s="6"/>
      <c r="Q554" s="6"/>
      <c r="R554" s="6"/>
      <c r="S554" s="6"/>
    </row>
    <row r="555" spans="1:19" x14ac:dyDescent="0.25">
      <c r="A555" s="5"/>
      <c r="B555" s="6"/>
      <c r="C555" s="5"/>
      <c r="D555" s="5"/>
      <c r="E555" s="5"/>
      <c r="F555" s="6"/>
      <c r="G555" s="5"/>
      <c r="H555" s="5"/>
      <c r="I555" s="5"/>
      <c r="J555" s="5"/>
      <c r="K555" s="5"/>
      <c r="L555" s="6"/>
      <c r="M555" s="5"/>
      <c r="N555" s="6"/>
      <c r="O555" s="6"/>
      <c r="P555" s="6"/>
      <c r="Q555" s="6"/>
      <c r="R555" s="6"/>
      <c r="S555" s="6"/>
    </row>
    <row r="556" spans="1:19" x14ac:dyDescent="0.25">
      <c r="A556" s="5"/>
      <c r="B556" s="6"/>
      <c r="C556" s="5"/>
      <c r="D556" s="5"/>
      <c r="E556" s="5"/>
      <c r="F556" s="6"/>
      <c r="G556" s="5"/>
      <c r="H556" s="5"/>
      <c r="I556" s="5"/>
      <c r="J556" s="5"/>
      <c r="K556" s="5"/>
      <c r="L556" s="6"/>
      <c r="M556" s="5"/>
      <c r="N556" s="6"/>
      <c r="O556" s="6"/>
      <c r="P556" s="6"/>
      <c r="Q556" s="6"/>
      <c r="R556" s="6"/>
      <c r="S556" s="6"/>
    </row>
    <row r="557" spans="1:19" x14ac:dyDescent="0.25">
      <c r="A557" s="5"/>
      <c r="B557" s="6"/>
      <c r="C557" s="5"/>
      <c r="D557" s="5"/>
      <c r="E557" s="5"/>
      <c r="F557" s="6"/>
      <c r="G557" s="5"/>
      <c r="H557" s="5"/>
      <c r="I557" s="5"/>
      <c r="J557" s="5"/>
      <c r="K557" s="5"/>
      <c r="L557" s="6"/>
      <c r="M557" s="5"/>
      <c r="N557" s="6"/>
      <c r="O557" s="6"/>
      <c r="P557" s="6"/>
      <c r="Q557" s="6"/>
      <c r="R557" s="6"/>
      <c r="S557" s="6"/>
    </row>
    <row r="558" spans="1:19" x14ac:dyDescent="0.25">
      <c r="A558" s="5"/>
      <c r="B558" s="6"/>
      <c r="C558" s="5"/>
      <c r="D558" s="5"/>
      <c r="E558" s="5"/>
      <c r="F558" s="6"/>
      <c r="G558" s="5"/>
      <c r="H558" s="5"/>
      <c r="I558" s="5"/>
      <c r="J558" s="5"/>
      <c r="K558" s="5"/>
      <c r="L558" s="6"/>
      <c r="M558" s="5"/>
      <c r="N558" s="6"/>
      <c r="O558" s="6"/>
      <c r="P558" s="6"/>
      <c r="Q558" s="6"/>
      <c r="R558" s="6"/>
      <c r="S558" s="6"/>
    </row>
    <row r="559" spans="1:19" x14ac:dyDescent="0.25">
      <c r="A559" s="5"/>
      <c r="B559" s="6"/>
      <c r="C559" s="5"/>
      <c r="D559" s="5"/>
      <c r="E559" s="5"/>
      <c r="F559" s="6"/>
      <c r="G559" s="5"/>
      <c r="H559" s="5"/>
      <c r="I559" s="5"/>
      <c r="J559" s="5"/>
      <c r="K559" s="5"/>
      <c r="L559" s="6"/>
      <c r="M559" s="5"/>
      <c r="N559" s="6"/>
      <c r="O559" s="6"/>
      <c r="P559" s="6"/>
      <c r="Q559" s="6"/>
      <c r="R559" s="6"/>
      <c r="S559" s="6"/>
    </row>
    <row r="560" spans="1:19" x14ac:dyDescent="0.25">
      <c r="A560" s="5"/>
      <c r="B560" s="6"/>
      <c r="C560" s="5"/>
      <c r="D560" s="5"/>
      <c r="E560" s="5"/>
      <c r="F560" s="6"/>
      <c r="G560" s="5"/>
      <c r="H560" s="5"/>
      <c r="I560" s="5"/>
      <c r="J560" s="5"/>
      <c r="K560" s="5"/>
      <c r="L560" s="6"/>
      <c r="M560" s="5"/>
      <c r="N560" s="6"/>
      <c r="O560" s="6"/>
      <c r="P560" s="6"/>
      <c r="Q560" s="6"/>
      <c r="R560" s="6"/>
      <c r="S560" s="6"/>
    </row>
    <row r="561" spans="1:19" x14ac:dyDescent="0.25">
      <c r="A561" s="5"/>
      <c r="B561" s="6"/>
      <c r="C561" s="5"/>
      <c r="D561" s="5"/>
      <c r="E561" s="5"/>
      <c r="F561" s="6"/>
      <c r="G561" s="5"/>
      <c r="H561" s="5"/>
      <c r="I561" s="5"/>
      <c r="J561" s="5"/>
      <c r="K561" s="5"/>
      <c r="L561" s="6"/>
      <c r="M561" s="5"/>
      <c r="N561" s="6"/>
      <c r="O561" s="6"/>
      <c r="P561" s="6"/>
      <c r="Q561" s="6"/>
      <c r="R561" s="6"/>
      <c r="S561" s="6"/>
    </row>
    <row r="562" spans="1:19" x14ac:dyDescent="0.25">
      <c r="A562" s="5"/>
      <c r="B562" s="6"/>
      <c r="C562" s="5"/>
      <c r="D562" s="5"/>
      <c r="E562" s="5"/>
      <c r="F562" s="6"/>
      <c r="G562" s="5"/>
      <c r="H562" s="5"/>
      <c r="I562" s="5"/>
      <c r="J562" s="5"/>
      <c r="K562" s="5"/>
      <c r="L562" s="6"/>
      <c r="M562" s="5"/>
      <c r="N562" s="6"/>
      <c r="O562" s="6"/>
      <c r="P562" s="6"/>
      <c r="Q562" s="6"/>
      <c r="R562" s="6"/>
      <c r="S562" s="6"/>
    </row>
    <row r="563" spans="1:19" x14ac:dyDescent="0.25">
      <c r="A563" s="5"/>
      <c r="B563" s="6"/>
      <c r="C563" s="5"/>
      <c r="D563" s="5"/>
      <c r="E563" s="5"/>
      <c r="F563" s="6"/>
      <c r="G563" s="5"/>
      <c r="H563" s="5"/>
      <c r="I563" s="5"/>
      <c r="J563" s="5"/>
      <c r="K563" s="5"/>
      <c r="L563" s="6"/>
      <c r="M563" s="5"/>
      <c r="N563" s="6"/>
      <c r="O563" s="6"/>
      <c r="P563" s="6"/>
      <c r="Q563" s="6"/>
      <c r="R563" s="6"/>
      <c r="S563" s="6"/>
    </row>
    <row r="564" spans="1:19" x14ac:dyDescent="0.25">
      <c r="A564" s="5"/>
      <c r="B564" s="6"/>
      <c r="C564" s="5"/>
      <c r="D564" s="5"/>
      <c r="E564" s="5"/>
      <c r="F564" s="6"/>
      <c r="G564" s="5"/>
      <c r="H564" s="5"/>
      <c r="I564" s="5"/>
      <c r="J564" s="5"/>
      <c r="K564" s="5"/>
      <c r="L564" s="6"/>
      <c r="M564" s="5"/>
      <c r="N564" s="6"/>
      <c r="O564" s="6"/>
      <c r="P564" s="6"/>
      <c r="Q564" s="6"/>
      <c r="R564" s="6"/>
      <c r="S564" s="6"/>
    </row>
    <row r="565" spans="1:19" x14ac:dyDescent="0.25">
      <c r="A565" s="5"/>
      <c r="B565" s="6"/>
      <c r="C565" s="5"/>
      <c r="D565" s="5"/>
      <c r="E565" s="5"/>
      <c r="F565" s="6"/>
      <c r="G565" s="5"/>
      <c r="H565" s="5"/>
      <c r="I565" s="5"/>
      <c r="J565" s="5"/>
      <c r="K565" s="5"/>
      <c r="L565" s="6"/>
      <c r="M565" s="5"/>
      <c r="N565" s="6"/>
      <c r="O565" s="6"/>
      <c r="P565" s="6"/>
      <c r="Q565" s="6"/>
      <c r="R565" s="6"/>
      <c r="S565" s="6"/>
    </row>
    <row r="566" spans="1:19" x14ac:dyDescent="0.25">
      <c r="A566" s="5"/>
      <c r="B566" s="6"/>
      <c r="C566" s="5"/>
      <c r="D566" s="5"/>
      <c r="E566" s="5"/>
      <c r="F566" s="6"/>
      <c r="G566" s="5"/>
      <c r="H566" s="5"/>
      <c r="I566" s="5"/>
      <c r="J566" s="5"/>
      <c r="K566" s="5"/>
      <c r="L566" s="6"/>
      <c r="M566" s="5"/>
      <c r="N566" s="6"/>
      <c r="O566" s="6"/>
      <c r="P566" s="6"/>
      <c r="Q566" s="6"/>
      <c r="R566" s="6"/>
      <c r="S566" s="6"/>
    </row>
    <row r="567" spans="1:19" x14ac:dyDescent="0.25">
      <c r="A567" s="5"/>
      <c r="B567" s="6"/>
      <c r="C567" s="5"/>
      <c r="D567" s="5"/>
      <c r="E567" s="5"/>
      <c r="F567" s="6"/>
      <c r="G567" s="5"/>
      <c r="H567" s="5"/>
      <c r="I567" s="5"/>
      <c r="J567" s="5"/>
      <c r="K567" s="5"/>
      <c r="L567" s="6"/>
      <c r="M567" s="5"/>
      <c r="N567" s="6"/>
      <c r="O567" s="6"/>
      <c r="P567" s="6"/>
      <c r="Q567" s="6"/>
      <c r="R567" s="6"/>
      <c r="S567" s="6"/>
    </row>
    <row r="568" spans="1:19" x14ac:dyDescent="0.25">
      <c r="A568" s="5"/>
      <c r="B568" s="6"/>
      <c r="C568" s="5"/>
      <c r="D568" s="5"/>
      <c r="E568" s="5"/>
      <c r="F568" s="6"/>
      <c r="G568" s="5"/>
      <c r="H568" s="5"/>
      <c r="I568" s="5"/>
      <c r="J568" s="5"/>
      <c r="K568" s="5"/>
      <c r="L568" s="6"/>
      <c r="M568" s="5"/>
      <c r="N568" s="6"/>
      <c r="O568" s="6"/>
      <c r="P568" s="6"/>
      <c r="Q568" s="6"/>
      <c r="R568" s="6"/>
      <c r="S568" s="6"/>
    </row>
    <row r="569" spans="1:19" x14ac:dyDescent="0.25">
      <c r="A569" s="5"/>
      <c r="B569" s="6"/>
      <c r="C569" s="5"/>
      <c r="D569" s="5"/>
      <c r="E569" s="5"/>
      <c r="F569" s="6"/>
      <c r="G569" s="5"/>
      <c r="H569" s="5"/>
      <c r="I569" s="5"/>
      <c r="J569" s="5"/>
      <c r="K569" s="5"/>
      <c r="L569" s="6"/>
      <c r="M569" s="5"/>
      <c r="N569" s="6"/>
      <c r="O569" s="6"/>
      <c r="P569" s="6"/>
      <c r="Q569" s="6"/>
      <c r="R569" s="6"/>
      <c r="S569" s="6"/>
    </row>
    <row r="570" spans="1:19" x14ac:dyDescent="0.25">
      <c r="A570" s="5"/>
      <c r="B570" s="6"/>
      <c r="C570" s="5"/>
      <c r="D570" s="5"/>
      <c r="E570" s="5"/>
      <c r="F570" s="6"/>
      <c r="G570" s="5"/>
      <c r="H570" s="5"/>
      <c r="I570" s="5"/>
      <c r="J570" s="5"/>
      <c r="K570" s="5"/>
      <c r="L570" s="6"/>
      <c r="M570" s="5"/>
      <c r="N570" s="6"/>
      <c r="O570" s="6"/>
      <c r="P570" s="6"/>
      <c r="Q570" s="6"/>
      <c r="R570" s="6"/>
      <c r="S570" s="6"/>
    </row>
    <row r="571" spans="1:19" x14ac:dyDescent="0.25">
      <c r="A571" s="5"/>
      <c r="B571" s="6"/>
      <c r="C571" s="5"/>
      <c r="D571" s="5"/>
      <c r="E571" s="5"/>
      <c r="F571" s="6"/>
      <c r="G571" s="5"/>
      <c r="H571" s="5"/>
      <c r="I571" s="5"/>
      <c r="J571" s="5"/>
      <c r="K571" s="5"/>
      <c r="L571" s="6"/>
      <c r="M571" s="5"/>
      <c r="N571" s="6"/>
      <c r="O571" s="6"/>
      <c r="P571" s="6"/>
      <c r="Q571" s="6"/>
      <c r="R571" s="6"/>
      <c r="S571" s="6"/>
    </row>
    <row r="572" spans="1:19" x14ac:dyDescent="0.25">
      <c r="A572" s="5"/>
      <c r="B572" s="6"/>
      <c r="C572" s="5"/>
      <c r="D572" s="5"/>
      <c r="E572" s="5"/>
      <c r="F572" s="6"/>
      <c r="G572" s="5"/>
      <c r="H572" s="5"/>
      <c r="I572" s="5"/>
      <c r="J572" s="5"/>
      <c r="K572" s="5"/>
      <c r="L572" s="6"/>
      <c r="M572" s="5"/>
      <c r="N572" s="6"/>
      <c r="O572" s="6"/>
      <c r="P572" s="6"/>
      <c r="Q572" s="6"/>
      <c r="R572" s="6"/>
      <c r="S572" s="6"/>
    </row>
    <row r="573" spans="1:19" x14ac:dyDescent="0.25">
      <c r="A573" s="5"/>
      <c r="B573" s="6"/>
      <c r="C573" s="5"/>
      <c r="D573" s="5"/>
      <c r="E573" s="5"/>
      <c r="F573" s="6"/>
      <c r="G573" s="5"/>
      <c r="H573" s="5"/>
      <c r="I573" s="5"/>
      <c r="J573" s="5"/>
      <c r="K573" s="5"/>
      <c r="L573" s="6"/>
      <c r="M573" s="5"/>
      <c r="N573" s="6"/>
      <c r="O573" s="6"/>
      <c r="P573" s="6"/>
      <c r="Q573" s="6"/>
      <c r="R573" s="6"/>
      <c r="S573" s="6"/>
    </row>
    <row r="574" spans="1:19" x14ac:dyDescent="0.25">
      <c r="A574" s="5"/>
      <c r="B574" s="6"/>
      <c r="C574" s="5"/>
      <c r="D574" s="5"/>
      <c r="E574" s="5"/>
      <c r="F574" s="6"/>
      <c r="G574" s="5"/>
      <c r="H574" s="5"/>
      <c r="I574" s="5"/>
      <c r="J574" s="5"/>
      <c r="K574" s="5"/>
      <c r="L574" s="6"/>
      <c r="M574" s="5"/>
      <c r="N574" s="6"/>
      <c r="O574" s="6"/>
      <c r="P574" s="6"/>
      <c r="Q574" s="6"/>
      <c r="R574" s="6"/>
      <c r="S574" s="6"/>
    </row>
    <row r="575" spans="1:19" x14ac:dyDescent="0.25">
      <c r="A575" s="5"/>
      <c r="B575" s="6"/>
      <c r="C575" s="5"/>
      <c r="D575" s="5"/>
      <c r="E575" s="5"/>
      <c r="F575" s="6"/>
      <c r="G575" s="5"/>
      <c r="H575" s="5"/>
      <c r="I575" s="5"/>
      <c r="J575" s="5"/>
      <c r="K575" s="5"/>
      <c r="L575" s="6"/>
      <c r="M575" s="5"/>
      <c r="N575" s="6"/>
      <c r="O575" s="6"/>
      <c r="P575" s="6"/>
      <c r="Q575" s="6"/>
      <c r="R575" s="6"/>
      <c r="S575" s="6"/>
    </row>
    <row r="576" spans="1:19" x14ac:dyDescent="0.25">
      <c r="A576" s="5"/>
      <c r="B576" s="6"/>
      <c r="C576" s="5"/>
      <c r="D576" s="5"/>
      <c r="E576" s="5"/>
      <c r="F576" s="6"/>
      <c r="G576" s="5"/>
      <c r="H576" s="5"/>
      <c r="I576" s="5"/>
      <c r="J576" s="5"/>
      <c r="K576" s="5"/>
      <c r="L576" s="6"/>
      <c r="M576" s="5"/>
      <c r="N576" s="6"/>
      <c r="O576" s="6"/>
      <c r="P576" s="6"/>
      <c r="Q576" s="6"/>
      <c r="R576" s="6"/>
      <c r="S576" s="6"/>
    </row>
    <row r="577" spans="1:19" x14ac:dyDescent="0.25">
      <c r="A577" s="5"/>
      <c r="B577" s="6"/>
      <c r="C577" s="5"/>
      <c r="D577" s="5"/>
      <c r="E577" s="5"/>
      <c r="F577" s="6"/>
      <c r="G577" s="5"/>
      <c r="H577" s="5"/>
      <c r="I577" s="5"/>
      <c r="J577" s="5"/>
      <c r="K577" s="5"/>
      <c r="L577" s="6"/>
      <c r="M577" s="5"/>
      <c r="N577" s="6"/>
      <c r="O577" s="6"/>
      <c r="P577" s="6"/>
      <c r="Q577" s="6"/>
      <c r="R577" s="6"/>
      <c r="S577" s="6"/>
    </row>
    <row r="578" spans="1:19" x14ac:dyDescent="0.25">
      <c r="A578" s="5"/>
      <c r="B578" s="6"/>
      <c r="C578" s="5"/>
      <c r="D578" s="5"/>
      <c r="E578" s="5"/>
      <c r="F578" s="6"/>
      <c r="G578" s="5"/>
      <c r="H578" s="5"/>
      <c r="I578" s="5"/>
      <c r="J578" s="5"/>
      <c r="K578" s="5"/>
      <c r="L578" s="6"/>
      <c r="M578" s="5"/>
      <c r="N578" s="6"/>
      <c r="O578" s="6"/>
      <c r="P578" s="6"/>
      <c r="Q578" s="6"/>
      <c r="R578" s="6"/>
      <c r="S578" s="6"/>
    </row>
    <row r="579" spans="1:19" x14ac:dyDescent="0.25">
      <c r="A579" s="5"/>
      <c r="B579" s="6"/>
      <c r="C579" s="5"/>
      <c r="D579" s="5"/>
      <c r="E579" s="5"/>
      <c r="F579" s="6"/>
      <c r="G579" s="5"/>
      <c r="H579" s="5"/>
      <c r="I579" s="5"/>
      <c r="J579" s="5"/>
      <c r="K579" s="5"/>
      <c r="L579" s="6"/>
      <c r="M579" s="5"/>
      <c r="N579" s="6"/>
      <c r="O579" s="6"/>
      <c r="P579" s="6"/>
      <c r="Q579" s="6"/>
      <c r="R579" s="6"/>
      <c r="S579" s="6"/>
    </row>
    <row r="580" spans="1:19" x14ac:dyDescent="0.25">
      <c r="A580" s="5"/>
      <c r="B580" s="6"/>
      <c r="C580" s="5"/>
      <c r="D580" s="5"/>
      <c r="E580" s="5"/>
      <c r="F580" s="6"/>
      <c r="G580" s="5"/>
      <c r="H580" s="5"/>
      <c r="I580" s="5"/>
      <c r="J580" s="5"/>
      <c r="K580" s="5"/>
      <c r="L580" s="6"/>
      <c r="M580" s="5"/>
      <c r="N580" s="6"/>
      <c r="O580" s="6"/>
      <c r="P580" s="6"/>
      <c r="Q580" s="6"/>
      <c r="R580" s="6"/>
      <c r="S580" s="6"/>
    </row>
    <row r="581" spans="1:19" x14ac:dyDescent="0.25">
      <c r="A581" s="5"/>
      <c r="B581" s="6"/>
      <c r="C581" s="5"/>
      <c r="D581" s="5"/>
      <c r="E581" s="5"/>
      <c r="F581" s="6"/>
      <c r="G581" s="5"/>
      <c r="H581" s="5"/>
      <c r="I581" s="5"/>
      <c r="J581" s="5"/>
      <c r="K581" s="5"/>
      <c r="L581" s="6"/>
      <c r="M581" s="5"/>
      <c r="N581" s="6"/>
      <c r="O581" s="6"/>
      <c r="P581" s="6"/>
      <c r="Q581" s="6"/>
      <c r="R581" s="6"/>
      <c r="S581" s="6"/>
    </row>
    <row r="582" spans="1:19" x14ac:dyDescent="0.25">
      <c r="A582" s="5"/>
      <c r="B582" s="6"/>
      <c r="C582" s="5"/>
      <c r="D582" s="5"/>
      <c r="E582" s="5"/>
      <c r="F582" s="6"/>
      <c r="G582" s="5"/>
      <c r="H582" s="5"/>
      <c r="I582" s="5"/>
      <c r="J582" s="5"/>
      <c r="K582" s="5"/>
      <c r="L582" s="6"/>
      <c r="M582" s="5"/>
      <c r="N582" s="6"/>
      <c r="O582" s="6"/>
      <c r="P582" s="6"/>
      <c r="Q582" s="6"/>
      <c r="R582" s="6"/>
      <c r="S582" s="6"/>
    </row>
    <row r="583" spans="1:19" x14ac:dyDescent="0.25">
      <c r="A583" s="5"/>
      <c r="B583" s="6"/>
      <c r="C583" s="5"/>
      <c r="D583" s="5"/>
      <c r="E583" s="5"/>
      <c r="F583" s="6"/>
      <c r="G583" s="5"/>
      <c r="H583" s="5"/>
      <c r="I583" s="5"/>
      <c r="J583" s="5"/>
      <c r="K583" s="5"/>
      <c r="L583" s="6"/>
      <c r="M583" s="5"/>
      <c r="N583" s="6"/>
      <c r="O583" s="6"/>
      <c r="P583" s="6"/>
      <c r="Q583" s="6"/>
      <c r="R583" s="6"/>
      <c r="S583" s="6"/>
    </row>
    <row r="584" spans="1:19" x14ac:dyDescent="0.25">
      <c r="A584" s="5"/>
      <c r="B584" s="6"/>
      <c r="C584" s="5"/>
      <c r="D584" s="5"/>
      <c r="E584" s="5"/>
      <c r="F584" s="6"/>
      <c r="G584" s="5"/>
      <c r="H584" s="5"/>
      <c r="I584" s="5"/>
      <c r="J584" s="5"/>
      <c r="K584" s="5"/>
      <c r="L584" s="6"/>
      <c r="M584" s="5"/>
      <c r="N584" s="6"/>
      <c r="O584" s="6"/>
      <c r="P584" s="6"/>
      <c r="Q584" s="6"/>
      <c r="R584" s="6"/>
      <c r="S584" s="6"/>
    </row>
    <row r="585" spans="1:19" x14ac:dyDescent="0.25">
      <c r="A585" s="5"/>
      <c r="B585" s="6"/>
      <c r="C585" s="5"/>
      <c r="D585" s="5"/>
      <c r="E585" s="5"/>
      <c r="F585" s="6"/>
      <c r="G585" s="5"/>
      <c r="H585" s="5"/>
      <c r="I585" s="5"/>
      <c r="J585" s="5"/>
      <c r="K585" s="5"/>
      <c r="L585" s="6"/>
      <c r="M585" s="5"/>
      <c r="N585" s="6"/>
      <c r="O585" s="6"/>
      <c r="P585" s="6"/>
      <c r="Q585" s="6"/>
      <c r="R585" s="6"/>
      <c r="S585" s="6"/>
    </row>
    <row r="586" spans="1:19" x14ac:dyDescent="0.25">
      <c r="A586" s="5"/>
      <c r="B586" s="6"/>
      <c r="C586" s="5"/>
      <c r="D586" s="5"/>
      <c r="E586" s="5"/>
      <c r="F586" s="6"/>
      <c r="G586" s="5"/>
      <c r="H586" s="5"/>
      <c r="I586" s="5"/>
      <c r="J586" s="5"/>
      <c r="K586" s="5"/>
      <c r="L586" s="6"/>
      <c r="M586" s="5"/>
      <c r="N586" s="6"/>
      <c r="O586" s="6"/>
      <c r="P586" s="6"/>
      <c r="Q586" s="6"/>
      <c r="R586" s="6"/>
      <c r="S586" s="6"/>
    </row>
    <row r="587" spans="1:19" x14ac:dyDescent="0.25">
      <c r="A587" s="5"/>
      <c r="B587" s="6"/>
      <c r="C587" s="5"/>
      <c r="D587" s="5"/>
      <c r="E587" s="5"/>
      <c r="F587" s="6"/>
      <c r="G587" s="5"/>
      <c r="H587" s="5"/>
      <c r="I587" s="5"/>
      <c r="J587" s="5"/>
      <c r="K587" s="5"/>
      <c r="L587" s="6"/>
      <c r="M587" s="5"/>
      <c r="N587" s="6"/>
      <c r="O587" s="6"/>
      <c r="P587" s="6"/>
      <c r="Q587" s="6"/>
      <c r="R587" s="6"/>
      <c r="S587" s="6"/>
    </row>
    <row r="588" spans="1:19" x14ac:dyDescent="0.25">
      <c r="A588" s="5"/>
      <c r="B588" s="6"/>
      <c r="C588" s="5"/>
      <c r="D588" s="5"/>
      <c r="E588" s="5"/>
      <c r="F588" s="6"/>
      <c r="G588" s="5"/>
      <c r="H588" s="5"/>
      <c r="I588" s="5"/>
      <c r="J588" s="5"/>
      <c r="K588" s="5"/>
      <c r="L588" s="6"/>
      <c r="M588" s="5"/>
      <c r="N588" s="6"/>
      <c r="O588" s="6"/>
      <c r="P588" s="6"/>
      <c r="Q588" s="6"/>
      <c r="R588" s="6"/>
      <c r="S588" s="6"/>
    </row>
    <row r="589" spans="1:19" x14ac:dyDescent="0.25">
      <c r="A589" s="5"/>
      <c r="B589" s="6"/>
      <c r="C589" s="5"/>
      <c r="D589" s="5"/>
      <c r="E589" s="5"/>
      <c r="F589" s="6"/>
      <c r="G589" s="5"/>
      <c r="H589" s="5"/>
      <c r="I589" s="5"/>
      <c r="J589" s="5"/>
      <c r="K589" s="5"/>
      <c r="L589" s="6"/>
      <c r="M589" s="5"/>
      <c r="N589" s="6"/>
      <c r="O589" s="6"/>
      <c r="P589" s="6"/>
      <c r="Q589" s="6"/>
      <c r="R589" s="6"/>
      <c r="S589" s="6"/>
    </row>
    <row r="590" spans="1:19" x14ac:dyDescent="0.25">
      <c r="A590" s="5"/>
      <c r="B590" s="6"/>
      <c r="C590" s="5"/>
      <c r="D590" s="5"/>
      <c r="E590" s="5"/>
      <c r="F590" s="6"/>
      <c r="G590" s="5"/>
      <c r="H590" s="5"/>
      <c r="I590" s="5"/>
      <c r="J590" s="5"/>
      <c r="K590" s="5"/>
      <c r="L590" s="6"/>
      <c r="M590" s="5"/>
      <c r="N590" s="6"/>
      <c r="O590" s="6"/>
      <c r="P590" s="6"/>
      <c r="Q590" s="6"/>
      <c r="R590" s="6"/>
      <c r="S590" s="6"/>
    </row>
    <row r="591" spans="1:19" x14ac:dyDescent="0.25">
      <c r="A591" s="5"/>
      <c r="B591" s="6"/>
      <c r="C591" s="5"/>
      <c r="D591" s="5"/>
      <c r="E591" s="5"/>
      <c r="F591" s="6"/>
      <c r="G591" s="5"/>
      <c r="H591" s="5"/>
      <c r="I591" s="5"/>
      <c r="J591" s="5"/>
      <c r="K591" s="5"/>
      <c r="L591" s="6"/>
      <c r="M591" s="5"/>
      <c r="N591" s="6"/>
      <c r="O591" s="6"/>
      <c r="P591" s="6"/>
      <c r="Q591" s="6"/>
      <c r="R591" s="6"/>
      <c r="S591" s="6"/>
    </row>
    <row r="592" spans="1:19" x14ac:dyDescent="0.25">
      <c r="A592" s="5"/>
      <c r="B592" s="6"/>
      <c r="C592" s="5"/>
      <c r="D592" s="5"/>
      <c r="E592" s="5"/>
      <c r="F592" s="6"/>
      <c r="G592" s="5"/>
      <c r="H592" s="5"/>
      <c r="I592" s="5"/>
      <c r="J592" s="5"/>
      <c r="K592" s="5"/>
      <c r="L592" s="6"/>
      <c r="M592" s="5"/>
      <c r="N592" s="6"/>
      <c r="O592" s="6"/>
      <c r="P592" s="6"/>
      <c r="Q592" s="6"/>
      <c r="R592" s="6"/>
      <c r="S592" s="6"/>
    </row>
    <row r="593" spans="1:19" x14ac:dyDescent="0.25">
      <c r="A593" s="5"/>
      <c r="B593" s="6"/>
      <c r="C593" s="5"/>
      <c r="D593" s="5"/>
      <c r="E593" s="5"/>
      <c r="F593" s="6"/>
      <c r="G593" s="5"/>
      <c r="H593" s="5"/>
      <c r="I593" s="5"/>
      <c r="J593" s="5"/>
      <c r="K593" s="5"/>
      <c r="L593" s="6"/>
      <c r="M593" s="5"/>
      <c r="N593" s="6"/>
      <c r="O593" s="6"/>
      <c r="P593" s="6"/>
      <c r="Q593" s="6"/>
      <c r="R593" s="6"/>
      <c r="S593" s="6"/>
    </row>
    <row r="594" spans="1:19" x14ac:dyDescent="0.25">
      <c r="A594" s="5"/>
      <c r="B594" s="6"/>
      <c r="C594" s="5"/>
      <c r="D594" s="5"/>
      <c r="E594" s="5"/>
      <c r="F594" s="6"/>
      <c r="G594" s="5"/>
      <c r="H594" s="5"/>
      <c r="I594" s="5"/>
      <c r="J594" s="5"/>
      <c r="K594" s="5"/>
      <c r="L594" s="6"/>
      <c r="M594" s="5"/>
      <c r="N594" s="6"/>
      <c r="O594" s="6"/>
      <c r="P594" s="6"/>
      <c r="Q594" s="6"/>
      <c r="R594" s="6"/>
      <c r="S594" s="6"/>
    </row>
    <row r="595" spans="1:19" x14ac:dyDescent="0.25">
      <c r="A595" s="5"/>
      <c r="B595" s="6"/>
      <c r="C595" s="5"/>
      <c r="D595" s="5"/>
      <c r="E595" s="5"/>
      <c r="F595" s="6"/>
      <c r="G595" s="5"/>
      <c r="H595" s="5"/>
      <c r="I595" s="5"/>
      <c r="J595" s="5"/>
      <c r="K595" s="5"/>
      <c r="L595" s="6"/>
      <c r="M595" s="5"/>
      <c r="N595" s="6"/>
      <c r="O595" s="6"/>
      <c r="P595" s="6"/>
      <c r="Q595" s="6"/>
      <c r="R595" s="6"/>
      <c r="S595" s="6"/>
    </row>
    <row r="596" spans="1:19" x14ac:dyDescent="0.25">
      <c r="A596" s="5"/>
      <c r="B596" s="6"/>
      <c r="C596" s="5"/>
      <c r="D596" s="5"/>
      <c r="E596" s="5"/>
      <c r="F596" s="6"/>
      <c r="G596" s="5"/>
      <c r="H596" s="5"/>
      <c r="I596" s="5"/>
      <c r="J596" s="5"/>
      <c r="K596" s="5"/>
      <c r="L596" s="6"/>
      <c r="M596" s="5"/>
      <c r="N596" s="6"/>
      <c r="O596" s="6"/>
      <c r="P596" s="6"/>
      <c r="Q596" s="6"/>
      <c r="R596" s="6"/>
      <c r="S596" s="6"/>
    </row>
    <row r="597" spans="1:19" x14ac:dyDescent="0.25">
      <c r="A597" s="5"/>
      <c r="B597" s="6"/>
      <c r="C597" s="5"/>
      <c r="D597" s="5"/>
      <c r="E597" s="5"/>
      <c r="F597" s="6"/>
      <c r="G597" s="5"/>
      <c r="H597" s="5"/>
      <c r="I597" s="5"/>
      <c r="J597" s="5"/>
      <c r="K597" s="5"/>
      <c r="L597" s="6"/>
      <c r="M597" s="5"/>
      <c r="N597" s="6"/>
      <c r="O597" s="6"/>
      <c r="P597" s="6"/>
      <c r="Q597" s="6"/>
      <c r="R597" s="6"/>
      <c r="S597" s="6"/>
    </row>
    <row r="598" spans="1:19" x14ac:dyDescent="0.25">
      <c r="A598" s="5"/>
      <c r="B598" s="6"/>
      <c r="C598" s="5"/>
      <c r="D598" s="5"/>
      <c r="E598" s="5"/>
      <c r="F598" s="6"/>
      <c r="G598" s="5"/>
      <c r="H598" s="5"/>
      <c r="I598" s="5"/>
      <c r="J598" s="5"/>
      <c r="K598" s="5"/>
      <c r="L598" s="6"/>
      <c r="M598" s="5"/>
      <c r="N598" s="6"/>
      <c r="O598" s="6"/>
      <c r="P598" s="6"/>
      <c r="Q598" s="6"/>
      <c r="R598" s="6"/>
      <c r="S598" s="6"/>
    </row>
    <row r="599" spans="1:19" x14ac:dyDescent="0.25">
      <c r="A599" s="5"/>
      <c r="B599" s="6"/>
      <c r="C599" s="5"/>
      <c r="D599" s="5"/>
      <c r="E599" s="5"/>
      <c r="F599" s="6"/>
      <c r="G599" s="5"/>
      <c r="H599" s="5"/>
      <c r="I599" s="5"/>
      <c r="J599" s="5"/>
      <c r="K599" s="5"/>
      <c r="L599" s="6"/>
      <c r="M599" s="5"/>
      <c r="N599" s="6"/>
      <c r="O599" s="6"/>
      <c r="P599" s="6"/>
      <c r="Q599" s="6"/>
      <c r="R599" s="6"/>
      <c r="S599" s="6"/>
    </row>
    <row r="600" spans="1:19" x14ac:dyDescent="0.25">
      <c r="A600" s="5"/>
      <c r="B600" s="6"/>
      <c r="C600" s="5"/>
      <c r="D600" s="5"/>
      <c r="E600" s="5"/>
      <c r="F600" s="6"/>
      <c r="G600" s="5"/>
      <c r="H600" s="5"/>
      <c r="I600" s="5"/>
      <c r="J600" s="5"/>
      <c r="K600" s="5"/>
      <c r="L600" s="6"/>
      <c r="M600" s="5"/>
      <c r="N600" s="6"/>
      <c r="O600" s="6"/>
      <c r="P600" s="6"/>
      <c r="Q600" s="6"/>
      <c r="R600" s="6"/>
      <c r="S600" s="6"/>
    </row>
    <row r="601" spans="1:19" x14ac:dyDescent="0.25">
      <c r="A601" s="5"/>
      <c r="B601" s="6"/>
      <c r="C601" s="5"/>
      <c r="D601" s="5"/>
      <c r="E601" s="5"/>
      <c r="F601" s="6"/>
      <c r="G601" s="5"/>
      <c r="H601" s="5"/>
      <c r="I601" s="5"/>
      <c r="J601" s="5"/>
      <c r="K601" s="5"/>
      <c r="L601" s="6"/>
      <c r="M601" s="5"/>
      <c r="N601" s="6"/>
      <c r="O601" s="6"/>
      <c r="P601" s="6"/>
      <c r="Q601" s="6"/>
      <c r="R601" s="6"/>
      <c r="S601" s="6"/>
    </row>
    <row r="602" spans="1:19" x14ac:dyDescent="0.25">
      <c r="A602" s="5"/>
      <c r="B602" s="6"/>
      <c r="C602" s="5"/>
      <c r="D602" s="5"/>
      <c r="E602" s="5"/>
      <c r="F602" s="6"/>
      <c r="G602" s="5"/>
      <c r="H602" s="5"/>
      <c r="I602" s="5"/>
      <c r="J602" s="5"/>
      <c r="K602" s="5"/>
      <c r="L602" s="6"/>
      <c r="M602" s="5"/>
      <c r="N602" s="6"/>
      <c r="O602" s="6"/>
      <c r="P602" s="6"/>
      <c r="Q602" s="6"/>
      <c r="R602" s="6"/>
      <c r="S602" s="6"/>
    </row>
    <row r="603" spans="1:19" x14ac:dyDescent="0.25">
      <c r="A603" s="5"/>
      <c r="B603" s="6"/>
      <c r="C603" s="5"/>
      <c r="D603" s="5"/>
      <c r="E603" s="5"/>
      <c r="F603" s="6"/>
      <c r="G603" s="5"/>
      <c r="H603" s="5"/>
      <c r="I603" s="5"/>
      <c r="J603" s="5"/>
      <c r="K603" s="5"/>
      <c r="L603" s="6"/>
      <c r="M603" s="5"/>
      <c r="N603" s="6"/>
      <c r="O603" s="6"/>
      <c r="P603" s="6"/>
      <c r="Q603" s="6"/>
      <c r="R603" s="6"/>
      <c r="S603" s="6"/>
    </row>
    <row r="604" spans="1:19" x14ac:dyDescent="0.25">
      <c r="B604" s="7"/>
    </row>
    <row r="605" spans="1:19" x14ac:dyDescent="0.25">
      <c r="B605" s="7"/>
    </row>
    <row r="606" spans="1:19" x14ac:dyDescent="0.25">
      <c r="B606" s="7"/>
    </row>
    <row r="607" spans="1:19" x14ac:dyDescent="0.25">
      <c r="B607" s="7"/>
    </row>
    <row r="608" spans="1:19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</sheetData>
  <mergeCells count="12">
    <mergeCell ref="C10:E10"/>
    <mergeCell ref="N10:O10"/>
    <mergeCell ref="P10:Q10"/>
    <mergeCell ref="R10:S10"/>
    <mergeCell ref="N9:S9"/>
    <mergeCell ref="H10:K10"/>
    <mergeCell ref="H6:J6"/>
    <mergeCell ref="H7:J7"/>
    <mergeCell ref="T10:U11"/>
    <mergeCell ref="T9:U9"/>
    <mergeCell ref="T8:U8"/>
    <mergeCell ref="N8:S8"/>
  </mergeCells>
  <conditionalFormatting sqref="N1:S7 N9:S1048576 N8">
    <cfRule type="colorScale" priority="8">
      <colorScale>
        <cfvo type="num" val="0"/>
        <cfvo type="num" val="1"/>
        <color theme="9" tint="0.79998168889431442"/>
        <color theme="8" tint="0.79998168889431442"/>
      </colorScale>
    </cfRule>
  </conditionalFormatting>
  <conditionalFormatting sqref="F12:F395">
    <cfRule type="colorScale" priority="7">
      <colorScale>
        <cfvo type="min"/>
        <cfvo type="max"/>
        <color theme="2" tint="-9.9978637043366805E-2"/>
        <color rgb="FFFFFFCC"/>
      </colorScale>
    </cfRule>
  </conditionalFormatting>
  <conditionalFormatting sqref="N12:O517">
    <cfRule type="expression" dxfId="5" priority="6">
      <formula>AND( $H12 &gt; 0, $I12, N12 &gt; 1 )</formula>
    </cfRule>
  </conditionalFormatting>
  <conditionalFormatting sqref="P12:Q517">
    <cfRule type="expression" dxfId="4" priority="5">
      <formula>AND( $I12 &gt; 0, $J12,P12 &gt; 1 )</formula>
    </cfRule>
  </conditionalFormatting>
  <conditionalFormatting sqref="R12:S517">
    <cfRule type="expression" dxfId="3" priority="4">
      <formula>AND( $H12 &gt; 0, $J12,R12 &gt; 1 )</formula>
    </cfRule>
  </conditionalFormatting>
  <conditionalFormatting sqref="T1:U7 T10:U1048576 T8:T9">
    <cfRule type="cellIs" dxfId="2" priority="3" operator="equal">
      <formula>$N$10</formula>
    </cfRule>
  </conditionalFormatting>
  <conditionalFormatting sqref="T1:T1048576">
    <cfRule type="cellIs" dxfId="1" priority="1" operator="equal">
      <formula>$R$10</formula>
    </cfRule>
    <cfRule type="cellIs" dxfId="0" priority="2" operator="equal">
      <formula>$P$10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Leela</dc:creator>
  <cp:lastModifiedBy>Leela</cp:lastModifiedBy>
  <dcterms:created xsi:type="dcterms:W3CDTF">2015-09-14T09:57:40Z</dcterms:created>
  <dcterms:modified xsi:type="dcterms:W3CDTF">2015-09-17T18:11:08Z</dcterms:modified>
</cp:coreProperties>
</file>