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4115" windowHeight="12600"/>
  </bookViews>
  <sheets>
    <sheet name="Spannungsteiler" sheetId="1" r:id="rId1"/>
    <sheet name="Widerstände" sheetId="2" r:id="rId2"/>
    <sheet name="Tabelle3" sheetId="3" r:id="rId3"/>
  </sheets>
  <definedNames>
    <definedName name="LISTE_EH">Widerstände!$C$3:$C$4</definedName>
    <definedName name="LISTE_RW">Widerstände!$A$3:$A$61</definedName>
  </definedNames>
  <calcPr calcId="125725"/>
</workbook>
</file>

<file path=xl/calcChain.xml><?xml version="1.0" encoding="utf-8"?>
<calcChain xmlns="http://schemas.openxmlformats.org/spreadsheetml/2006/main">
  <c r="AA10" i="1"/>
  <c r="AA9" s="1"/>
  <c r="R12" s="1"/>
  <c r="AA11"/>
  <c r="V26"/>
  <c r="J26"/>
  <c r="J15"/>
  <c r="AA25"/>
  <c r="AA26" s="1"/>
  <c r="R14" s="1"/>
  <c r="AA23"/>
  <c r="R26" l="1"/>
  <c r="R24"/>
  <c r="AA13"/>
  <c r="AA15" s="1"/>
  <c r="M25" s="1"/>
  <c r="AA12"/>
  <c r="AA14" s="1"/>
  <c r="M14" s="1"/>
</calcChain>
</file>

<file path=xl/sharedStrings.xml><?xml version="1.0" encoding="utf-8"?>
<sst xmlns="http://schemas.openxmlformats.org/spreadsheetml/2006/main" count="61" uniqueCount="41">
  <si>
    <t>Der Spannungsteiler</t>
  </si>
  <si>
    <t>Ist eine Reihenschaltung aus passiven elektischen Zweipolen, durch die eine elektrische Spannung aufgeteilt wird.</t>
  </si>
  <si>
    <t>R1</t>
  </si>
  <si>
    <t>R2</t>
  </si>
  <si>
    <t>RL</t>
  </si>
  <si>
    <t>Uges</t>
  </si>
  <si>
    <t>U1</t>
  </si>
  <si>
    <t>U2</t>
  </si>
  <si>
    <t>Iges</t>
  </si>
  <si>
    <t>IL</t>
  </si>
  <si>
    <t xml:space="preserve">U2 = </t>
  </si>
  <si>
    <t xml:space="preserve">R2L = </t>
  </si>
  <si>
    <t>Berechnung RL</t>
  </si>
  <si>
    <t xml:space="preserve">IL = </t>
  </si>
  <si>
    <t xml:space="preserve">UL = </t>
  </si>
  <si>
    <t>Spannung Verbraucher</t>
  </si>
  <si>
    <t>max. Stromaufnahme</t>
  </si>
  <si>
    <t>Gesamtwiederstand zwischen R2 und RL</t>
  </si>
  <si>
    <t>Spannung an Last</t>
  </si>
  <si>
    <t>V</t>
  </si>
  <si>
    <t>Ohm</t>
  </si>
  <si>
    <t>A</t>
  </si>
  <si>
    <t>Widerstandsgrößen in Ohm</t>
  </si>
  <si>
    <t>LISTE_RW</t>
  </si>
  <si>
    <t>K</t>
  </si>
  <si>
    <t>RL =</t>
  </si>
  <si>
    <t>M</t>
  </si>
  <si>
    <t>LISTE_EH</t>
  </si>
  <si>
    <t xml:space="preserve">Iges = </t>
  </si>
  <si>
    <t>IR1 =</t>
  </si>
  <si>
    <t>IR2</t>
  </si>
  <si>
    <t>IR2 =</t>
  </si>
  <si>
    <t>P1 Verlust =</t>
  </si>
  <si>
    <t>P2 Verlust =</t>
  </si>
  <si>
    <t>W</t>
  </si>
  <si>
    <t>UB</t>
  </si>
  <si>
    <t>B</t>
  </si>
  <si>
    <t xml:space="preserve">U1 = </t>
  </si>
  <si>
    <t>Pverl.</t>
  </si>
  <si>
    <t>unbelasteter Spannungsteiler (UB)</t>
  </si>
  <si>
    <t>belastete Spannungsteiler (U)</t>
  </si>
</sst>
</file>

<file path=xl/styles.xml><?xml version="1.0" encoding="utf-8"?>
<styleSheet xmlns="http://schemas.openxmlformats.org/spreadsheetml/2006/main">
  <numFmts count="1">
    <numFmt numFmtId="166" formatCode="0.000"/>
  </numFmts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0" xfId="0" applyFill="1"/>
    <xf numFmtId="0" fontId="0" fillId="0" borderId="0" xfId="0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0" borderId="0" xfId="0" applyFill="1"/>
    <xf numFmtId="0" fontId="2" fillId="0" borderId="0" xfId="0" applyFont="1" applyAlignment="1">
      <alignment horizontal="center"/>
    </xf>
    <xf numFmtId="0" fontId="0" fillId="0" borderId="0" xfId="0" quotePrefix="1"/>
    <xf numFmtId="0" fontId="1" fillId="5" borderId="0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2" fillId="0" borderId="8" xfId="0" applyFont="1" applyBorder="1"/>
    <xf numFmtId="0" fontId="0" fillId="8" borderId="15" xfId="0" applyFont="1" applyFill="1" applyBorder="1"/>
    <xf numFmtId="2" fontId="0" fillId="8" borderId="16" xfId="0" applyNumberFormat="1" applyFont="1" applyFill="1" applyBorder="1"/>
    <xf numFmtId="0" fontId="0" fillId="8" borderId="17" xfId="0" applyFont="1" applyFill="1" applyBorder="1"/>
    <xf numFmtId="2" fontId="0" fillId="8" borderId="13" xfId="0" applyNumberFormat="1" applyFont="1" applyFill="1" applyBorder="1"/>
    <xf numFmtId="0" fontId="2" fillId="8" borderId="8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0" fillId="8" borderId="8" xfId="0" applyFill="1" applyBorder="1"/>
    <xf numFmtId="0" fontId="0" fillId="8" borderId="9" xfId="0" applyFill="1" applyBorder="1"/>
    <xf numFmtId="0" fontId="0" fillId="8" borderId="10" xfId="0" applyFill="1" applyBorder="1"/>
    <xf numFmtId="0" fontId="0" fillId="8" borderId="16" xfId="0" applyFill="1" applyBorder="1"/>
    <xf numFmtId="0" fontId="0" fillId="8" borderId="2" xfId="0" applyFill="1" applyBorder="1"/>
    <xf numFmtId="0" fontId="0" fillId="8" borderId="17" xfId="0" applyFill="1" applyBorder="1"/>
    <xf numFmtId="0" fontId="0" fillId="8" borderId="13" xfId="0" applyFill="1" applyBorder="1"/>
    <xf numFmtId="0" fontId="0" fillId="8" borderId="14" xfId="0" applyFill="1" applyBorder="1"/>
    <xf numFmtId="0" fontId="0" fillId="8" borderId="15" xfId="0" applyFill="1" applyBorder="1"/>
    <xf numFmtId="0" fontId="0" fillId="5" borderId="11" xfId="0" applyFill="1" applyBorder="1"/>
    <xf numFmtId="0" fontId="0" fillId="5" borderId="0" xfId="0" applyFill="1" applyBorder="1"/>
    <xf numFmtId="0" fontId="0" fillId="5" borderId="12" xfId="0" applyFill="1" applyBorder="1"/>
    <xf numFmtId="0" fontId="2" fillId="5" borderId="8" xfId="0" applyFont="1" applyFill="1" applyBorder="1"/>
    <xf numFmtId="0" fontId="0" fillId="5" borderId="9" xfId="0" applyFill="1" applyBorder="1"/>
    <xf numFmtId="0" fontId="0" fillId="5" borderId="10" xfId="0" applyFill="1" applyBorder="1"/>
    <xf numFmtId="2" fontId="0" fillId="8" borderId="21" xfId="0" applyNumberFormat="1" applyFill="1" applyBorder="1"/>
    <xf numFmtId="2" fontId="0" fillId="8" borderId="7" xfId="0" applyNumberFormat="1" applyFill="1" applyBorder="1"/>
    <xf numFmtId="0" fontId="1" fillId="5" borderId="0" xfId="0" applyFont="1" applyFill="1" applyBorder="1"/>
    <xf numFmtId="2" fontId="0" fillId="8" borderId="14" xfId="0" applyNumberFormat="1" applyFill="1" applyBorder="1"/>
    <xf numFmtId="0" fontId="2" fillId="6" borderId="11" xfId="0" applyFont="1" applyFill="1" applyBorder="1"/>
    <xf numFmtId="0" fontId="2" fillId="6" borderId="0" xfId="0" applyFont="1" applyFill="1" applyBorder="1"/>
    <xf numFmtId="0" fontId="2" fillId="6" borderId="12" xfId="0" applyFont="1" applyFill="1" applyBorder="1"/>
    <xf numFmtId="0" fontId="2" fillId="6" borderId="13" xfId="0" applyFont="1" applyFill="1" applyBorder="1"/>
    <xf numFmtId="0" fontId="2" fillId="6" borderId="14" xfId="0" applyFont="1" applyFill="1" applyBorder="1"/>
    <xf numFmtId="0" fontId="2" fillId="6" borderId="15" xfId="0" applyFont="1" applyFill="1" applyBorder="1"/>
    <xf numFmtId="166" fontId="2" fillId="6" borderId="20" xfId="0" applyNumberFormat="1" applyFont="1" applyFill="1" applyBorder="1"/>
    <xf numFmtId="166" fontId="2" fillId="6" borderId="22" xfId="0" applyNumberFormat="1" applyFont="1" applyFill="1" applyBorder="1"/>
    <xf numFmtId="0" fontId="0" fillId="5" borderId="23" xfId="0" applyFill="1" applyBorder="1"/>
    <xf numFmtId="0" fontId="1" fillId="5" borderId="24" xfId="0" applyFont="1" applyFill="1" applyBorder="1"/>
    <xf numFmtId="0" fontId="0" fillId="5" borderId="24" xfId="0" applyFill="1" applyBorder="1"/>
    <xf numFmtId="0" fontId="0" fillId="5" borderId="25" xfId="0" applyFill="1" applyBorder="1"/>
    <xf numFmtId="0" fontId="0" fillId="7" borderId="13" xfId="0" applyFill="1" applyBorder="1"/>
    <xf numFmtId="0" fontId="0" fillId="7" borderId="14" xfId="0" applyFill="1" applyBorder="1"/>
    <xf numFmtId="0" fontId="0" fillId="7" borderId="15" xfId="0" applyFill="1" applyBorder="1"/>
    <xf numFmtId="2" fontId="0" fillId="7" borderId="14" xfId="0" applyNumberFormat="1" applyFill="1" applyBorder="1"/>
    <xf numFmtId="0" fontId="2" fillId="6" borderId="1" xfId="0" applyFont="1" applyFill="1" applyBorder="1" applyAlignment="1">
      <alignment horizontal="center"/>
    </xf>
    <xf numFmtId="166" fontId="0" fillId="6" borderId="3" xfId="0" applyNumberFormat="1" applyFill="1" applyBorder="1" applyAlignment="1">
      <alignment horizont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1" fillId="5" borderId="28" xfId="0" applyFont="1" applyFill="1" applyBorder="1" applyAlignment="1"/>
    <xf numFmtId="0" fontId="0" fillId="9" borderId="11" xfId="0" applyFill="1" applyBorder="1"/>
    <xf numFmtId="166" fontId="0" fillId="9" borderId="20" xfId="0" applyNumberFormat="1" applyFill="1" applyBorder="1" applyAlignment="1"/>
    <xf numFmtId="0" fontId="0" fillId="9" borderId="0" xfId="0" applyFill="1" applyBorder="1"/>
    <xf numFmtId="0" fontId="0" fillId="9" borderId="12" xfId="0" applyFill="1" applyBorder="1"/>
    <xf numFmtId="166" fontId="0" fillId="9" borderId="20" xfId="0" applyNumberFormat="1" applyFill="1" applyBorder="1"/>
    <xf numFmtId="0" fontId="0" fillId="9" borderId="16" xfId="0" applyFill="1" applyBorder="1"/>
    <xf numFmtId="166" fontId="0" fillId="9" borderId="7" xfId="0" applyNumberFormat="1" applyFill="1" applyBorder="1"/>
    <xf numFmtId="0" fontId="0" fillId="9" borderId="2" xfId="0" applyFill="1" applyBorder="1"/>
    <xf numFmtId="0" fontId="0" fillId="9" borderId="17" xfId="0" applyFill="1" applyBorder="1"/>
    <xf numFmtId="0" fontId="1" fillId="8" borderId="4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0" fillId="8" borderId="5" xfId="0" applyFill="1" applyBorder="1" applyAlignme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4"/>
  <sheetViews>
    <sheetView tabSelected="1" topLeftCell="G4" workbookViewId="0">
      <selection activeCell="Z19" sqref="Z19"/>
    </sheetView>
  </sheetViews>
  <sheetFormatPr baseColWidth="10" defaultRowHeight="15"/>
  <cols>
    <col min="2" max="2" width="2.7109375" customWidth="1"/>
    <col min="3" max="3" width="1.7109375" customWidth="1"/>
    <col min="4" max="4" width="2.7109375" customWidth="1"/>
    <col min="5" max="5" width="10.140625" customWidth="1"/>
    <col min="6" max="6" width="2.7109375" customWidth="1"/>
    <col min="7" max="7" width="1.5703125" customWidth="1"/>
    <col min="8" max="8" width="3.140625" customWidth="1"/>
    <col min="9" max="9" width="2.28515625" customWidth="1"/>
    <col min="10" max="10" width="4" customWidth="1"/>
    <col min="11" max="11" width="1.7109375" customWidth="1"/>
    <col min="12" max="12" width="4" customWidth="1"/>
    <col min="13" max="14" width="6.5703125" customWidth="1"/>
    <col min="15" max="15" width="2.7109375" customWidth="1"/>
    <col min="16" max="16" width="1.7109375" customWidth="1"/>
    <col min="17" max="17" width="2.85546875" customWidth="1"/>
    <col min="18" max="18" width="7" customWidth="1"/>
    <col min="19" max="19" width="3.42578125" customWidth="1"/>
    <col min="20" max="20" width="3.7109375" customWidth="1"/>
    <col min="21" max="21" width="7" customWidth="1"/>
    <col min="22" max="22" width="4" customWidth="1"/>
    <col min="23" max="23" width="1.7109375" customWidth="1"/>
    <col min="24" max="24" width="4" customWidth="1"/>
    <col min="28" max="28" width="3.28515625" customWidth="1"/>
    <col min="29" max="29" width="21.42578125" customWidth="1"/>
  </cols>
  <sheetData>
    <row r="1" spans="1:29" ht="18.75">
      <c r="A1" s="2" t="s">
        <v>0</v>
      </c>
    </row>
    <row r="2" spans="1:29">
      <c r="A2" t="s">
        <v>1</v>
      </c>
    </row>
    <row r="5" spans="1:29">
      <c r="E5" s="8" t="s">
        <v>8</v>
      </c>
      <c r="I5" s="6"/>
    </row>
    <row r="6" spans="1:29" ht="7.5" customHeight="1">
      <c r="E6" s="6"/>
      <c r="F6" s="6"/>
      <c r="G6" s="6"/>
      <c r="H6" s="6"/>
      <c r="I6" s="6"/>
      <c r="J6" s="6"/>
    </row>
    <row r="7" spans="1:29">
      <c r="I7" s="6"/>
      <c r="Z7" s="1" t="s">
        <v>39</v>
      </c>
    </row>
    <row r="8" spans="1:29" ht="6" customHeight="1" thickBot="1">
      <c r="C8" s="3"/>
      <c r="D8" s="3"/>
      <c r="E8" s="3"/>
      <c r="F8" s="3"/>
      <c r="G8" s="3"/>
      <c r="H8" s="3"/>
      <c r="I8" s="3"/>
      <c r="J8" s="3"/>
      <c r="K8" s="3"/>
    </row>
    <row r="9" spans="1:29">
      <c r="K9" s="3"/>
      <c r="P9" s="5"/>
      <c r="Z9" s="23" t="s">
        <v>37</v>
      </c>
      <c r="AA9" s="38">
        <f>D20-AA10</f>
        <v>4.8000000000000007</v>
      </c>
      <c r="AB9" s="24" t="s">
        <v>19</v>
      </c>
      <c r="AC9" s="25"/>
    </row>
    <row r="10" spans="1:29" ht="15.75" thickBot="1">
      <c r="C10" s="5"/>
      <c r="K10" s="3"/>
      <c r="P10" s="5"/>
      <c r="R10" s="1" t="s">
        <v>6</v>
      </c>
      <c r="Z10" s="26" t="s">
        <v>10</v>
      </c>
      <c r="AA10" s="39">
        <f>J23/(J12+J23)*D20</f>
        <v>7.1999999999999993</v>
      </c>
      <c r="AB10" s="27" t="s">
        <v>19</v>
      </c>
      <c r="AC10" s="28"/>
    </row>
    <row r="11" spans="1:29" ht="15.75" thickBot="1">
      <c r="C11" s="5"/>
      <c r="K11" s="3"/>
      <c r="L11" s="1" t="s">
        <v>2</v>
      </c>
      <c r="P11" s="5"/>
      <c r="R11" s="19" t="s">
        <v>35</v>
      </c>
      <c r="S11" s="20"/>
      <c r="Z11" s="70" t="s">
        <v>28</v>
      </c>
      <c r="AA11" s="71">
        <f>D20/(J12+J23)</f>
        <v>4.7999999999999996E-3</v>
      </c>
      <c r="AB11" s="72" t="s">
        <v>21</v>
      </c>
      <c r="AC11" s="73"/>
    </row>
    <row r="12" spans="1:29">
      <c r="C12" s="5"/>
      <c r="J12" s="60">
        <v>1000</v>
      </c>
      <c r="K12" s="61"/>
      <c r="L12" s="62"/>
      <c r="N12" s="4"/>
      <c r="P12" s="5"/>
      <c r="R12" s="16">
        <f>AA9</f>
        <v>4.8000000000000007</v>
      </c>
      <c r="S12" s="17" t="s">
        <v>19</v>
      </c>
      <c r="Z12" s="70" t="s">
        <v>29</v>
      </c>
      <c r="AA12" s="74">
        <f>(D20-AA10)/J12</f>
        <v>4.8000000000000004E-3</v>
      </c>
      <c r="AB12" s="72" t="s">
        <v>21</v>
      </c>
      <c r="AC12" s="73"/>
    </row>
    <row r="13" spans="1:29">
      <c r="C13" s="5"/>
      <c r="J13" s="63"/>
      <c r="K13" s="10"/>
      <c r="L13" s="64"/>
      <c r="M13" s="58" t="s">
        <v>38</v>
      </c>
      <c r="N13" s="4"/>
      <c r="P13" s="5"/>
      <c r="R13" s="21" t="s">
        <v>36</v>
      </c>
      <c r="S13" s="22"/>
      <c r="Z13" s="75" t="s">
        <v>31</v>
      </c>
      <c r="AA13" s="76">
        <f>AA10/J23</f>
        <v>4.7999999999999996E-3</v>
      </c>
      <c r="AB13" s="77" t="s">
        <v>21</v>
      </c>
      <c r="AC13" s="78"/>
    </row>
    <row r="14" spans="1:29" ht="15.75" thickBot="1">
      <c r="C14" s="5"/>
      <c r="J14" s="65"/>
      <c r="K14" s="11"/>
      <c r="L14" s="66"/>
      <c r="M14" s="59">
        <f>AA14</f>
        <v>2.3040000000000005E-2</v>
      </c>
      <c r="N14" s="4"/>
      <c r="P14" s="5"/>
      <c r="R14" s="18">
        <f>D20-AA26</f>
        <v>11.853061224489796</v>
      </c>
      <c r="S14" s="15" t="s">
        <v>19</v>
      </c>
      <c r="Z14" s="42" t="s">
        <v>32</v>
      </c>
      <c r="AA14" s="48">
        <f>(D20-AA10)*AA12</f>
        <v>2.3040000000000005E-2</v>
      </c>
      <c r="AB14" s="43" t="s">
        <v>34</v>
      </c>
      <c r="AC14" s="44"/>
    </row>
    <row r="15" spans="1:29" ht="15.75" thickBot="1">
      <c r="C15" s="5"/>
      <c r="J15" s="67">
        <f>J12/VLOOKUP(L15,Widerstände!$C$3:$D$4,2,FALSE)</f>
        <v>1</v>
      </c>
      <c r="K15" s="68"/>
      <c r="L15" s="69" t="s">
        <v>24</v>
      </c>
      <c r="M15" s="4"/>
      <c r="N15" s="4"/>
      <c r="P15" s="5"/>
      <c r="Z15" s="45" t="s">
        <v>33</v>
      </c>
      <c r="AA15" s="49">
        <f>AA10*AA13</f>
        <v>3.4559999999999994E-2</v>
      </c>
      <c r="AB15" s="46" t="s">
        <v>34</v>
      </c>
      <c r="AC15" s="47"/>
    </row>
    <row r="16" spans="1:29">
      <c r="C16" s="5"/>
      <c r="K16" s="3"/>
      <c r="O16" s="5"/>
      <c r="P16" s="5"/>
      <c r="Q16" s="5"/>
      <c r="V16" s="1" t="s">
        <v>9</v>
      </c>
      <c r="W16" s="6"/>
    </row>
    <row r="17" spans="2:29" ht="9.75" customHeight="1">
      <c r="C17" s="5"/>
      <c r="K17" s="3"/>
      <c r="P17" s="5"/>
      <c r="U17" s="6"/>
      <c r="V17" s="6"/>
      <c r="W17" s="6"/>
      <c r="X17" s="6"/>
    </row>
    <row r="18" spans="2:29">
      <c r="C18" s="5"/>
      <c r="D18" s="1" t="s">
        <v>5</v>
      </c>
      <c r="K18" s="3"/>
      <c r="W18" s="6"/>
      <c r="Z18" s="1" t="s">
        <v>40</v>
      </c>
    </row>
    <row r="19" spans="2:29" ht="6" customHeight="1" thickBot="1">
      <c r="C19" s="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9">
      <c r="C20" s="5"/>
      <c r="D20" s="79">
        <v>12</v>
      </c>
      <c r="E20" s="80"/>
      <c r="F20" s="81" t="s">
        <v>19</v>
      </c>
      <c r="K20" s="3"/>
      <c r="W20" s="3"/>
      <c r="Z20" s="35" t="s">
        <v>12</v>
      </c>
      <c r="AA20" s="36"/>
      <c r="AB20" s="36"/>
      <c r="AC20" s="37"/>
    </row>
    <row r="21" spans="2:29">
      <c r="C21" s="5"/>
      <c r="K21" s="3"/>
      <c r="P21" s="5"/>
      <c r="W21" s="3"/>
      <c r="Z21" s="32" t="s">
        <v>14</v>
      </c>
      <c r="AA21" s="40">
        <v>7.6</v>
      </c>
      <c r="AB21" s="33" t="s">
        <v>19</v>
      </c>
      <c r="AC21" s="34" t="s">
        <v>15</v>
      </c>
    </row>
    <row r="22" spans="2:29" ht="15.75" thickBot="1">
      <c r="C22" s="5"/>
      <c r="G22" s="6"/>
      <c r="K22" s="3"/>
      <c r="L22" s="1" t="s">
        <v>3</v>
      </c>
      <c r="P22" s="5"/>
      <c r="R22" s="1" t="s">
        <v>7</v>
      </c>
      <c r="W22" s="3"/>
      <c r="X22" s="1" t="s">
        <v>4</v>
      </c>
      <c r="Z22" s="50" t="s">
        <v>13</v>
      </c>
      <c r="AA22" s="51">
        <v>0.4</v>
      </c>
      <c r="AB22" s="52" t="s">
        <v>21</v>
      </c>
      <c r="AC22" s="53" t="s">
        <v>16</v>
      </c>
    </row>
    <row r="23" spans="2:29" ht="16.5" thickTop="1" thickBot="1">
      <c r="C23" s="5"/>
      <c r="G23" s="6"/>
      <c r="J23" s="60">
        <v>1500</v>
      </c>
      <c r="K23" s="61"/>
      <c r="L23" s="62"/>
      <c r="N23" s="4"/>
      <c r="P23" s="5"/>
      <c r="R23" s="19" t="s">
        <v>35</v>
      </c>
      <c r="S23" s="20"/>
      <c r="V23" s="60">
        <v>12.5</v>
      </c>
      <c r="W23" s="61"/>
      <c r="X23" s="62"/>
      <c r="Z23" s="54" t="s">
        <v>25</v>
      </c>
      <c r="AA23" s="55">
        <f>AA21/AA22</f>
        <v>18.999999999999996</v>
      </c>
      <c r="AB23" s="55" t="s">
        <v>20</v>
      </c>
      <c r="AC23" s="56"/>
    </row>
    <row r="24" spans="2:29">
      <c r="C24" s="5"/>
      <c r="G24" s="6"/>
      <c r="H24" s="1" t="s">
        <v>30</v>
      </c>
      <c r="J24" s="63"/>
      <c r="K24" s="10"/>
      <c r="L24" s="64"/>
      <c r="M24" s="58" t="s">
        <v>38</v>
      </c>
      <c r="N24" s="4"/>
      <c r="P24" s="5"/>
      <c r="R24" s="16">
        <f>AA10</f>
        <v>7.1999999999999993</v>
      </c>
      <c r="S24" s="17" t="s">
        <v>19</v>
      </c>
      <c r="V24" s="63"/>
      <c r="W24" s="10"/>
      <c r="X24" s="64"/>
      <c r="Z24" s="14" t="s">
        <v>17</v>
      </c>
      <c r="AA24" s="12"/>
      <c r="AB24" s="12"/>
      <c r="AC24" s="13"/>
    </row>
    <row r="25" spans="2:29" ht="15.75" thickBot="1">
      <c r="C25" s="5"/>
      <c r="G25" s="6"/>
      <c r="J25" s="65"/>
      <c r="K25" s="11"/>
      <c r="L25" s="66"/>
      <c r="M25" s="59">
        <f>AA15</f>
        <v>3.4559999999999994E-2</v>
      </c>
      <c r="N25" s="4"/>
      <c r="P25" s="5"/>
      <c r="R25" s="21" t="s">
        <v>36</v>
      </c>
      <c r="S25" s="22"/>
      <c r="V25" s="65"/>
      <c r="W25" s="11"/>
      <c r="X25" s="66"/>
      <c r="Z25" s="54" t="s">
        <v>11</v>
      </c>
      <c r="AA25" s="57">
        <f>(J23*V23)/(J23+V23)</f>
        <v>12.396694214876034</v>
      </c>
      <c r="AB25" s="55" t="s">
        <v>20</v>
      </c>
      <c r="AC25" s="56"/>
    </row>
    <row r="26" spans="2:29" ht="15.75" thickBot="1">
      <c r="C26" s="5"/>
      <c r="E26" s="7"/>
      <c r="F26" s="6"/>
      <c r="G26" s="6"/>
      <c r="H26" s="6"/>
      <c r="I26" s="7"/>
      <c r="J26" s="67">
        <f>J23/VLOOKUP(L26,Widerstände!$C$3:$D$4,2,FALSE)</f>
        <v>1.5</v>
      </c>
      <c r="K26" s="68"/>
      <c r="L26" s="69" t="s">
        <v>24</v>
      </c>
      <c r="M26" s="4"/>
      <c r="N26" s="4"/>
      <c r="P26" s="5"/>
      <c r="R26" s="18">
        <f>AA26</f>
        <v>0.14693877551020409</v>
      </c>
      <c r="S26" s="15" t="s">
        <v>19</v>
      </c>
      <c r="V26" s="67">
        <f>V23/VLOOKUP(X26,Widerstände!$C$3:$D$4,2,FALSE)</f>
        <v>1.2500000000000001E-2</v>
      </c>
      <c r="W26" s="68"/>
      <c r="X26" s="69" t="s">
        <v>24</v>
      </c>
      <c r="Z26" s="29" t="s">
        <v>10</v>
      </c>
      <c r="AA26" s="41">
        <f>AA25/(J12+AA25)*D20</f>
        <v>0.14693877551020409</v>
      </c>
      <c r="AB26" s="30" t="s">
        <v>19</v>
      </c>
      <c r="AC26" s="31" t="s">
        <v>18</v>
      </c>
    </row>
    <row r="27" spans="2:29">
      <c r="B27" s="5"/>
      <c r="C27" s="5"/>
      <c r="D27" s="5"/>
      <c r="E27" s="7"/>
      <c r="F27" s="7"/>
      <c r="G27" s="6"/>
      <c r="H27" s="7"/>
      <c r="I27" s="7"/>
      <c r="K27" s="3"/>
      <c r="O27" s="5"/>
      <c r="P27" s="5"/>
      <c r="Q27" s="5"/>
      <c r="W27" s="3"/>
    </row>
    <row r="28" spans="2:29">
      <c r="C28" s="5"/>
      <c r="K28" s="3"/>
      <c r="P28" s="5"/>
      <c r="W28" s="3"/>
    </row>
    <row r="29" spans="2:29">
      <c r="K29" s="3"/>
      <c r="W29" s="3"/>
    </row>
    <row r="30" spans="2:29" ht="6" customHeight="1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3" spans="5:5">
      <c r="E33" s="9"/>
    </row>
    <row r="34" spans="5:5">
      <c r="E34" s="9"/>
    </row>
  </sheetData>
  <mergeCells count="11">
    <mergeCell ref="J15:K15"/>
    <mergeCell ref="R11:S11"/>
    <mergeCell ref="R13:S13"/>
    <mergeCell ref="R23:S23"/>
    <mergeCell ref="R25:S25"/>
    <mergeCell ref="J12:L14"/>
    <mergeCell ref="J23:L25"/>
    <mergeCell ref="V23:X25"/>
    <mergeCell ref="J26:K26"/>
    <mergeCell ref="V26:W26"/>
    <mergeCell ref="D20:E20"/>
  </mergeCells>
  <dataValidations count="2">
    <dataValidation type="list" allowBlank="1" showInputMessage="1" showErrorMessage="1" sqref="X26 L15 L26">
      <formula1>LISTE_EH</formula1>
    </dataValidation>
    <dataValidation type="list" allowBlank="1" showInputMessage="1" showErrorMessage="1" sqref="J12:L14 J23:L25">
      <formula1>LISTE_RW</formula1>
    </dataValidation>
  </dataValidation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1"/>
  <sheetViews>
    <sheetView workbookViewId="0">
      <selection activeCell="C3" sqref="C3"/>
    </sheetView>
  </sheetViews>
  <sheetFormatPr baseColWidth="10" defaultRowHeight="15"/>
  <sheetData>
    <row r="1" spans="1:4">
      <c r="A1" t="s">
        <v>22</v>
      </c>
    </row>
    <row r="2" spans="1:4">
      <c r="A2" t="s">
        <v>23</v>
      </c>
      <c r="C2" t="s">
        <v>27</v>
      </c>
    </row>
    <row r="3" spans="1:4">
      <c r="A3">
        <v>10</v>
      </c>
      <c r="C3" t="s">
        <v>24</v>
      </c>
      <c r="D3">
        <v>1000</v>
      </c>
    </row>
    <row r="4" spans="1:4">
      <c r="A4">
        <v>12</v>
      </c>
      <c r="C4" t="s">
        <v>26</v>
      </c>
      <c r="D4">
        <v>1000000</v>
      </c>
    </row>
    <row r="5" spans="1:4">
      <c r="A5">
        <v>15</v>
      </c>
    </row>
    <row r="6" spans="1:4">
      <c r="A6">
        <v>18</v>
      </c>
    </row>
    <row r="7" spans="1:4">
      <c r="A7">
        <v>22</v>
      </c>
    </row>
    <row r="8" spans="1:4">
      <c r="A8">
        <v>27</v>
      </c>
    </row>
    <row r="9" spans="1:4">
      <c r="A9">
        <v>33</v>
      </c>
    </row>
    <row r="10" spans="1:4">
      <c r="A10">
        <v>39</v>
      </c>
    </row>
    <row r="11" spans="1:4">
      <c r="A11">
        <v>56</v>
      </c>
    </row>
    <row r="12" spans="1:4">
      <c r="A12">
        <v>68</v>
      </c>
    </row>
    <row r="13" spans="1:4">
      <c r="A13">
        <v>82</v>
      </c>
    </row>
    <row r="14" spans="1:4">
      <c r="A14">
        <v>100</v>
      </c>
    </row>
    <row r="15" spans="1:4">
      <c r="A15">
        <v>120</v>
      </c>
    </row>
    <row r="16" spans="1:4">
      <c r="A16">
        <v>150</v>
      </c>
    </row>
    <row r="17" spans="1:1">
      <c r="A17">
        <v>180</v>
      </c>
    </row>
    <row r="18" spans="1:1">
      <c r="A18">
        <v>220</v>
      </c>
    </row>
    <row r="19" spans="1:1">
      <c r="A19">
        <v>270</v>
      </c>
    </row>
    <row r="20" spans="1:1">
      <c r="A20">
        <v>330</v>
      </c>
    </row>
    <row r="21" spans="1:1">
      <c r="A21">
        <v>390</v>
      </c>
    </row>
    <row r="22" spans="1:1">
      <c r="A22">
        <v>470</v>
      </c>
    </row>
    <row r="23" spans="1:1">
      <c r="A23">
        <v>560</v>
      </c>
    </row>
    <row r="24" spans="1:1">
      <c r="A24">
        <v>680</v>
      </c>
    </row>
    <row r="25" spans="1:1">
      <c r="A25">
        <v>820</v>
      </c>
    </row>
    <row r="26" spans="1:1">
      <c r="A26">
        <v>1000</v>
      </c>
    </row>
    <row r="27" spans="1:1">
      <c r="A27">
        <v>1200</v>
      </c>
    </row>
    <row r="28" spans="1:1">
      <c r="A28">
        <v>1500</v>
      </c>
    </row>
    <row r="29" spans="1:1">
      <c r="A29">
        <v>1800</v>
      </c>
    </row>
    <row r="30" spans="1:1">
      <c r="A30">
        <v>2200</v>
      </c>
    </row>
    <row r="31" spans="1:1">
      <c r="A31">
        <v>2700</v>
      </c>
    </row>
    <row r="32" spans="1:1">
      <c r="A32">
        <v>3300</v>
      </c>
    </row>
    <row r="33" spans="1:1">
      <c r="A33">
        <v>3900</v>
      </c>
    </row>
    <row r="34" spans="1:1">
      <c r="A34">
        <v>4700</v>
      </c>
    </row>
    <row r="35" spans="1:1">
      <c r="A35">
        <v>5600</v>
      </c>
    </row>
    <row r="36" spans="1:1">
      <c r="A36">
        <v>6800</v>
      </c>
    </row>
    <row r="37" spans="1:1">
      <c r="A37">
        <v>8200</v>
      </c>
    </row>
    <row r="38" spans="1:1">
      <c r="A38">
        <v>10000</v>
      </c>
    </row>
    <row r="39" spans="1:1">
      <c r="A39">
        <v>12000</v>
      </c>
    </row>
    <row r="40" spans="1:1">
      <c r="A40">
        <v>15000</v>
      </c>
    </row>
    <row r="41" spans="1:1">
      <c r="A41">
        <v>18000</v>
      </c>
    </row>
    <row r="42" spans="1:1">
      <c r="A42">
        <v>22000</v>
      </c>
    </row>
    <row r="43" spans="1:1">
      <c r="A43">
        <v>27000</v>
      </c>
    </row>
    <row r="44" spans="1:1">
      <c r="A44">
        <v>33000</v>
      </c>
    </row>
    <row r="45" spans="1:1">
      <c r="A45">
        <v>39000</v>
      </c>
    </row>
    <row r="46" spans="1:1">
      <c r="A46">
        <v>47000</v>
      </c>
    </row>
    <row r="47" spans="1:1">
      <c r="A47">
        <v>56000</v>
      </c>
    </row>
    <row r="48" spans="1:1">
      <c r="A48">
        <v>68000</v>
      </c>
    </row>
    <row r="49" spans="1:1">
      <c r="A49">
        <v>82000</v>
      </c>
    </row>
    <row r="50" spans="1:1">
      <c r="A50">
        <v>100000</v>
      </c>
    </row>
    <row r="51" spans="1:1">
      <c r="A51">
        <v>120000</v>
      </c>
    </row>
    <row r="52" spans="1:1">
      <c r="A52">
        <v>150000</v>
      </c>
    </row>
    <row r="53" spans="1:1">
      <c r="A53">
        <v>180000</v>
      </c>
    </row>
    <row r="54" spans="1:1">
      <c r="A54">
        <v>220000</v>
      </c>
    </row>
    <row r="55" spans="1:1">
      <c r="A55">
        <v>270000</v>
      </c>
    </row>
    <row r="56" spans="1:1">
      <c r="A56">
        <v>330000</v>
      </c>
    </row>
    <row r="57" spans="1:1">
      <c r="A57">
        <v>390000</v>
      </c>
    </row>
    <row r="58" spans="1:1">
      <c r="A58">
        <v>470000</v>
      </c>
    </row>
    <row r="59" spans="1:1">
      <c r="A59">
        <v>560000</v>
      </c>
    </row>
    <row r="60" spans="1:1">
      <c r="A60">
        <v>680000</v>
      </c>
    </row>
    <row r="61" spans="1:1">
      <c r="A61">
        <v>820000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Spannungsteiler</vt:lpstr>
      <vt:lpstr>Widerstände</vt:lpstr>
      <vt:lpstr>Tabelle3</vt:lpstr>
      <vt:lpstr>LISTE_EH</vt:lpstr>
      <vt:lpstr>LISTE_RW</vt:lpstr>
    </vt:vector>
  </TitlesOfParts>
  <Company>Frost-RL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Steguweit</dc:creator>
  <cp:lastModifiedBy>M Steguweit</cp:lastModifiedBy>
  <dcterms:created xsi:type="dcterms:W3CDTF">2016-02-16T17:00:43Z</dcterms:created>
  <dcterms:modified xsi:type="dcterms:W3CDTF">2016-02-16T19:07:21Z</dcterms:modified>
</cp:coreProperties>
</file>