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915"/>
  <workbookPr autoCompressPictures="0"/>
  <bookViews>
    <workbookView xWindow="0" yWindow="0" windowWidth="23040" windowHeight="9380"/>
  </bookViews>
  <sheets>
    <sheet name="Tabelle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E36" i="1"/>
  <c r="E35" i="1"/>
  <c r="F36" i="1"/>
  <c r="F35" i="1"/>
  <c r="G36" i="1"/>
  <c r="G35" i="1"/>
  <c r="H36" i="1"/>
  <c r="H35" i="1"/>
  <c r="I36" i="1"/>
  <c r="I35" i="1"/>
  <c r="J36" i="1"/>
  <c r="J35" i="1"/>
  <c r="K36" i="1"/>
  <c r="K35" i="1"/>
  <c r="L36" i="1"/>
  <c r="L35" i="1"/>
  <c r="M36" i="1"/>
  <c r="M35" i="1"/>
  <c r="N36" i="1"/>
  <c r="N35" i="1"/>
  <c r="O36" i="1"/>
  <c r="O35" i="1"/>
  <c r="P36" i="1"/>
  <c r="P35" i="1"/>
  <c r="Q36" i="1"/>
  <c r="Q35" i="1"/>
  <c r="R36" i="1"/>
  <c r="R35" i="1"/>
  <c r="S36" i="1"/>
  <c r="S35" i="1"/>
  <c r="T36" i="1"/>
  <c r="T35" i="1"/>
  <c r="U36" i="1"/>
  <c r="U35" i="1"/>
  <c r="V36" i="1"/>
  <c r="V35" i="1"/>
  <c r="C36" i="1"/>
  <c r="C35" i="1"/>
  <c r="D7" i="1"/>
  <c r="D6" i="1"/>
  <c r="E7" i="1"/>
  <c r="E6" i="1"/>
  <c r="F7" i="1"/>
  <c r="F6" i="1"/>
  <c r="G7" i="1"/>
  <c r="G6" i="1"/>
  <c r="H7" i="1"/>
  <c r="H6" i="1"/>
  <c r="I7" i="1"/>
  <c r="I6" i="1"/>
  <c r="J7" i="1"/>
  <c r="J6" i="1"/>
  <c r="K7" i="1"/>
  <c r="K6" i="1"/>
  <c r="L7" i="1"/>
  <c r="L6" i="1"/>
  <c r="M7" i="1"/>
  <c r="M6" i="1"/>
  <c r="N7" i="1"/>
  <c r="N6" i="1"/>
  <c r="O7" i="1"/>
  <c r="O6" i="1"/>
  <c r="P7" i="1"/>
  <c r="P6" i="1"/>
  <c r="Q7" i="1"/>
  <c r="Q6" i="1"/>
  <c r="R7" i="1"/>
  <c r="R6" i="1"/>
  <c r="S7" i="1"/>
  <c r="S6" i="1"/>
  <c r="T7" i="1"/>
  <c r="T6" i="1"/>
  <c r="U7" i="1"/>
  <c r="U6" i="1"/>
  <c r="V7" i="1"/>
  <c r="V6" i="1"/>
  <c r="C7" i="1"/>
  <c r="C6" i="1"/>
  <c r="Q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R37" i="1"/>
  <c r="S37" i="1"/>
  <c r="T37" i="1"/>
  <c r="U37" i="1"/>
  <c r="V34" i="1"/>
  <c r="V37" i="1"/>
  <c r="C3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5" i="1"/>
  <c r="V8" i="1"/>
  <c r="C8" i="1"/>
</calcChain>
</file>

<file path=xl/sharedStrings.xml><?xml version="1.0" encoding="utf-8"?>
<sst xmlns="http://schemas.openxmlformats.org/spreadsheetml/2006/main" count="13" uniqueCount="8">
  <si>
    <t>Energy Harvesting  Solar Energie 26.04.2017</t>
  </si>
  <si>
    <t>U in V</t>
  </si>
  <si>
    <t>I in A</t>
  </si>
  <si>
    <t>R in Ohm</t>
  </si>
  <si>
    <t>P in W</t>
  </si>
  <si>
    <t>Mit Raumlicht</t>
  </si>
  <si>
    <t>Ohne Raumlicht</t>
  </si>
  <si>
    <t>I in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</si>
</sst>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Mit Raumbeleuchtung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Tabelle1!$C$5:$V$5</c:f>
              <c:numCache>
                <c:formatCode>General</c:formatCode>
                <c:ptCount val="20"/>
                <c:pt idx="0">
                  <c:v>1.62</c:v>
                </c:pt>
                <c:pt idx="1">
                  <c:v>1.62</c:v>
                </c:pt>
                <c:pt idx="2">
                  <c:v>1.62</c:v>
                </c:pt>
                <c:pt idx="3">
                  <c:v>1.62</c:v>
                </c:pt>
                <c:pt idx="4">
                  <c:v>1.62</c:v>
                </c:pt>
                <c:pt idx="5">
                  <c:v>1.62</c:v>
                </c:pt>
                <c:pt idx="6">
                  <c:v>1.62</c:v>
                </c:pt>
                <c:pt idx="7">
                  <c:v>1.62</c:v>
                </c:pt>
                <c:pt idx="8">
                  <c:v>1.61</c:v>
                </c:pt>
                <c:pt idx="9">
                  <c:v>1.6</c:v>
                </c:pt>
                <c:pt idx="10">
                  <c:v>1.6</c:v>
                </c:pt>
                <c:pt idx="11">
                  <c:v>1.59</c:v>
                </c:pt>
                <c:pt idx="12">
                  <c:v>1.58</c:v>
                </c:pt>
                <c:pt idx="13">
                  <c:v>1.57</c:v>
                </c:pt>
                <c:pt idx="14">
                  <c:v>1.56</c:v>
                </c:pt>
                <c:pt idx="15">
                  <c:v>1.54</c:v>
                </c:pt>
                <c:pt idx="16">
                  <c:v>1.5</c:v>
                </c:pt>
                <c:pt idx="17">
                  <c:v>1.4</c:v>
                </c:pt>
                <c:pt idx="18">
                  <c:v>1.0</c:v>
                </c:pt>
                <c:pt idx="19">
                  <c:v>0.001</c:v>
                </c:pt>
              </c:numCache>
            </c:numRef>
          </c:xVal>
          <c:yVal>
            <c:numRef>
              <c:f>Tabelle1!$C$7:$V$7</c:f>
              <c:numCache>
                <c:formatCode>General</c:formatCode>
                <c:ptCount val="20"/>
                <c:pt idx="0">
                  <c:v>2.0E-5</c:v>
                </c:pt>
                <c:pt idx="1">
                  <c:v>2.0E-5</c:v>
                </c:pt>
                <c:pt idx="2">
                  <c:v>2.0E-5</c:v>
                </c:pt>
                <c:pt idx="3">
                  <c:v>2.0E-5</c:v>
                </c:pt>
                <c:pt idx="4">
                  <c:v>2.0E-5</c:v>
                </c:pt>
                <c:pt idx="5">
                  <c:v>3E-5</c:v>
                </c:pt>
                <c:pt idx="6">
                  <c:v>5.0E-5</c:v>
                </c:pt>
                <c:pt idx="7">
                  <c:v>6E-5</c:v>
                </c:pt>
                <c:pt idx="8">
                  <c:v>8.0E-5</c:v>
                </c:pt>
                <c:pt idx="9">
                  <c:v>0.00016</c:v>
                </c:pt>
                <c:pt idx="10">
                  <c:v>0.00018</c:v>
                </c:pt>
                <c:pt idx="11">
                  <c:v>0.0002</c:v>
                </c:pt>
                <c:pt idx="12">
                  <c:v>0.00023</c:v>
                </c:pt>
                <c:pt idx="13">
                  <c:v>0.00026</c:v>
                </c:pt>
                <c:pt idx="14">
                  <c:v>0.0003</c:v>
                </c:pt>
                <c:pt idx="15">
                  <c:v>0.00038</c:v>
                </c:pt>
                <c:pt idx="16">
                  <c:v>0.0005</c:v>
                </c:pt>
                <c:pt idx="17">
                  <c:v>0.0007</c:v>
                </c:pt>
                <c:pt idx="18">
                  <c:v>0.001</c:v>
                </c:pt>
                <c:pt idx="19">
                  <c:v>0.00115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9ED-47D0-B470-029B4D9EC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63032"/>
        <c:axId val="-2083070328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Tabelle1!$C$5:$V$5</c:f>
              <c:numCache>
                <c:formatCode>General</c:formatCode>
                <c:ptCount val="20"/>
                <c:pt idx="0">
                  <c:v>1.62</c:v>
                </c:pt>
                <c:pt idx="1">
                  <c:v>1.62</c:v>
                </c:pt>
                <c:pt idx="2">
                  <c:v>1.62</c:v>
                </c:pt>
                <c:pt idx="3">
                  <c:v>1.62</c:v>
                </c:pt>
                <c:pt idx="4">
                  <c:v>1.62</c:v>
                </c:pt>
                <c:pt idx="5">
                  <c:v>1.62</c:v>
                </c:pt>
                <c:pt idx="6">
                  <c:v>1.62</c:v>
                </c:pt>
                <c:pt idx="7">
                  <c:v>1.62</c:v>
                </c:pt>
                <c:pt idx="8">
                  <c:v>1.61</c:v>
                </c:pt>
                <c:pt idx="9">
                  <c:v>1.6</c:v>
                </c:pt>
                <c:pt idx="10">
                  <c:v>1.6</c:v>
                </c:pt>
                <c:pt idx="11">
                  <c:v>1.59</c:v>
                </c:pt>
                <c:pt idx="12">
                  <c:v>1.58</c:v>
                </c:pt>
                <c:pt idx="13">
                  <c:v>1.57</c:v>
                </c:pt>
                <c:pt idx="14">
                  <c:v>1.56</c:v>
                </c:pt>
                <c:pt idx="15">
                  <c:v>1.54</c:v>
                </c:pt>
                <c:pt idx="16">
                  <c:v>1.5</c:v>
                </c:pt>
                <c:pt idx="17">
                  <c:v>1.4</c:v>
                </c:pt>
                <c:pt idx="18">
                  <c:v>1.0</c:v>
                </c:pt>
                <c:pt idx="19">
                  <c:v>0.001</c:v>
                </c:pt>
              </c:numCache>
            </c:numRef>
          </c:xVal>
          <c:yVal>
            <c:numRef>
              <c:f>Tabelle1!$C$8:$V$8</c:f>
              <c:numCache>
                <c:formatCode>General</c:formatCode>
                <c:ptCount val="20"/>
                <c:pt idx="0">
                  <c:v>3.24E-5</c:v>
                </c:pt>
                <c:pt idx="1">
                  <c:v>3.24E-5</c:v>
                </c:pt>
                <c:pt idx="2">
                  <c:v>3.24E-5</c:v>
                </c:pt>
                <c:pt idx="3">
                  <c:v>3.24E-5</c:v>
                </c:pt>
                <c:pt idx="4">
                  <c:v>3.24E-5</c:v>
                </c:pt>
                <c:pt idx="5">
                  <c:v>4.86E-5</c:v>
                </c:pt>
                <c:pt idx="6">
                  <c:v>8.1E-5</c:v>
                </c:pt>
                <c:pt idx="7">
                  <c:v>9.72E-5</c:v>
                </c:pt>
                <c:pt idx="8">
                  <c:v>0.0001288</c:v>
                </c:pt>
                <c:pt idx="9">
                  <c:v>0.000256</c:v>
                </c:pt>
                <c:pt idx="10">
                  <c:v>0.000288</c:v>
                </c:pt>
                <c:pt idx="11">
                  <c:v>0.000318</c:v>
                </c:pt>
                <c:pt idx="12">
                  <c:v>0.0003634</c:v>
                </c:pt>
                <c:pt idx="13">
                  <c:v>0.0004082</c:v>
                </c:pt>
                <c:pt idx="14">
                  <c:v>0.000468</c:v>
                </c:pt>
                <c:pt idx="15">
                  <c:v>0.0005852</c:v>
                </c:pt>
                <c:pt idx="16">
                  <c:v>0.00075</c:v>
                </c:pt>
                <c:pt idx="17">
                  <c:v>0.00098</c:v>
                </c:pt>
                <c:pt idx="18">
                  <c:v>0.001</c:v>
                </c:pt>
                <c:pt idx="19">
                  <c:v>1.15E-6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9ED-47D0-B470-029B4D9EC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067128"/>
        <c:axId val="-2083068552"/>
      </c:scatterChart>
      <c:valAx>
        <c:axId val="-2116163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 in 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83070328"/>
        <c:crosses val="autoZero"/>
        <c:crossBetween val="midCat"/>
      </c:valAx>
      <c:valAx>
        <c:axId val="-208307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 in 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116163032"/>
        <c:crosses val="autoZero"/>
        <c:crossBetween val="midCat"/>
      </c:valAx>
      <c:valAx>
        <c:axId val="-2083068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83067128"/>
        <c:crosses val="max"/>
        <c:crossBetween val="midCat"/>
      </c:valAx>
      <c:valAx>
        <c:axId val="-2083067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3068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5" l="0.7" r="0.7" t="0.7874015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Ohne Raumbeleuchtung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Tabelle1!$C$34:$V$34</c:f>
              <c:numCache>
                <c:formatCode>General</c:formatCode>
                <c:ptCount val="20"/>
                <c:pt idx="0">
                  <c:v>1.29</c:v>
                </c:pt>
                <c:pt idx="1">
                  <c:v>1.29</c:v>
                </c:pt>
                <c:pt idx="2">
                  <c:v>1.29</c:v>
                </c:pt>
                <c:pt idx="3">
                  <c:v>1.28</c:v>
                </c:pt>
                <c:pt idx="4">
                  <c:v>1.28</c:v>
                </c:pt>
                <c:pt idx="5">
                  <c:v>1.28</c:v>
                </c:pt>
                <c:pt idx="6">
                  <c:v>1.27</c:v>
                </c:pt>
                <c:pt idx="7">
                  <c:v>1.26</c:v>
                </c:pt>
                <c:pt idx="8">
                  <c:v>1.24</c:v>
                </c:pt>
                <c:pt idx="9">
                  <c:v>1.17</c:v>
                </c:pt>
                <c:pt idx="10">
                  <c:v>1.16</c:v>
                </c:pt>
                <c:pt idx="11">
                  <c:v>1.14</c:v>
                </c:pt>
                <c:pt idx="12">
                  <c:v>1.12</c:v>
                </c:pt>
                <c:pt idx="13">
                  <c:v>1.1</c:v>
                </c:pt>
                <c:pt idx="14">
                  <c:v>1.0</c:v>
                </c:pt>
                <c:pt idx="15">
                  <c:v>0.95</c:v>
                </c:pt>
                <c:pt idx="16">
                  <c:v>0.8</c:v>
                </c:pt>
                <c:pt idx="17">
                  <c:v>0.6</c:v>
                </c:pt>
                <c:pt idx="18">
                  <c:v>0.3</c:v>
                </c:pt>
                <c:pt idx="19">
                  <c:v>0.0002</c:v>
                </c:pt>
              </c:numCache>
            </c:numRef>
          </c:xVal>
          <c:yVal>
            <c:numRef>
              <c:f>Tabelle1!$C$36:$V$36</c:f>
              <c:numCache>
                <c:formatCode>General</c:formatCode>
                <c:ptCount val="20"/>
                <c:pt idx="0">
                  <c:v>2.0E-5</c:v>
                </c:pt>
                <c:pt idx="1">
                  <c:v>2.0E-5</c:v>
                </c:pt>
                <c:pt idx="2">
                  <c:v>2.0E-5</c:v>
                </c:pt>
                <c:pt idx="3">
                  <c:v>2.0E-5</c:v>
                </c:pt>
                <c:pt idx="4">
                  <c:v>2.0E-5</c:v>
                </c:pt>
                <c:pt idx="5">
                  <c:v>3E-5</c:v>
                </c:pt>
                <c:pt idx="6">
                  <c:v>3E-5</c:v>
                </c:pt>
                <c:pt idx="7">
                  <c:v>4.0E-5</c:v>
                </c:pt>
                <c:pt idx="8">
                  <c:v>6E-5</c:v>
                </c:pt>
                <c:pt idx="9">
                  <c:v>0.00011</c:v>
                </c:pt>
                <c:pt idx="10">
                  <c:v>0.00014</c:v>
                </c:pt>
                <c:pt idx="11">
                  <c:v>0.00014</c:v>
                </c:pt>
                <c:pt idx="12">
                  <c:v>0.00016</c:v>
                </c:pt>
                <c:pt idx="13">
                  <c:v>0.00018</c:v>
                </c:pt>
                <c:pt idx="14">
                  <c:v>0.00022</c:v>
                </c:pt>
                <c:pt idx="15">
                  <c:v>0.00024</c:v>
                </c:pt>
                <c:pt idx="16">
                  <c:v>0.00028</c:v>
                </c:pt>
                <c:pt idx="17">
                  <c:v>0.00031</c:v>
                </c:pt>
                <c:pt idx="18">
                  <c:v>0.00033</c:v>
                </c:pt>
                <c:pt idx="19">
                  <c:v>0.00033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BA1-4360-A21D-8A81C84FF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086888"/>
        <c:axId val="-2120072840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Tabelle1!$C$34:$V$34</c:f>
              <c:numCache>
                <c:formatCode>General</c:formatCode>
                <c:ptCount val="20"/>
                <c:pt idx="0">
                  <c:v>1.29</c:v>
                </c:pt>
                <c:pt idx="1">
                  <c:v>1.29</c:v>
                </c:pt>
                <c:pt idx="2">
                  <c:v>1.29</c:v>
                </c:pt>
                <c:pt idx="3">
                  <c:v>1.28</c:v>
                </c:pt>
                <c:pt idx="4">
                  <c:v>1.28</c:v>
                </c:pt>
                <c:pt idx="5">
                  <c:v>1.28</c:v>
                </c:pt>
                <c:pt idx="6">
                  <c:v>1.27</c:v>
                </c:pt>
                <c:pt idx="7">
                  <c:v>1.26</c:v>
                </c:pt>
                <c:pt idx="8">
                  <c:v>1.24</c:v>
                </c:pt>
                <c:pt idx="9">
                  <c:v>1.17</c:v>
                </c:pt>
                <c:pt idx="10">
                  <c:v>1.16</c:v>
                </c:pt>
                <c:pt idx="11">
                  <c:v>1.14</c:v>
                </c:pt>
                <c:pt idx="12">
                  <c:v>1.12</c:v>
                </c:pt>
                <c:pt idx="13">
                  <c:v>1.1</c:v>
                </c:pt>
                <c:pt idx="14">
                  <c:v>1.0</c:v>
                </c:pt>
                <c:pt idx="15">
                  <c:v>0.95</c:v>
                </c:pt>
                <c:pt idx="16">
                  <c:v>0.8</c:v>
                </c:pt>
                <c:pt idx="17">
                  <c:v>0.6</c:v>
                </c:pt>
                <c:pt idx="18">
                  <c:v>0.3</c:v>
                </c:pt>
                <c:pt idx="19">
                  <c:v>0.0002</c:v>
                </c:pt>
              </c:numCache>
            </c:numRef>
          </c:xVal>
          <c:yVal>
            <c:numRef>
              <c:f>Tabelle1!$C$37:$V$37</c:f>
              <c:numCache>
                <c:formatCode>General</c:formatCode>
                <c:ptCount val="20"/>
                <c:pt idx="0">
                  <c:v>2.58E-5</c:v>
                </c:pt>
                <c:pt idx="1">
                  <c:v>2.58E-5</c:v>
                </c:pt>
                <c:pt idx="2">
                  <c:v>2.58E-5</c:v>
                </c:pt>
                <c:pt idx="3">
                  <c:v>2.56E-5</c:v>
                </c:pt>
                <c:pt idx="4">
                  <c:v>2.56E-5</c:v>
                </c:pt>
                <c:pt idx="5">
                  <c:v>3.84E-5</c:v>
                </c:pt>
                <c:pt idx="6">
                  <c:v>3.81E-5</c:v>
                </c:pt>
                <c:pt idx="7">
                  <c:v>5.04E-5</c:v>
                </c:pt>
                <c:pt idx="8">
                  <c:v>7.44E-5</c:v>
                </c:pt>
                <c:pt idx="9">
                  <c:v>0.0001287</c:v>
                </c:pt>
                <c:pt idx="10">
                  <c:v>0.0001624</c:v>
                </c:pt>
                <c:pt idx="11">
                  <c:v>0.0001596</c:v>
                </c:pt>
                <c:pt idx="12">
                  <c:v>0.0001792</c:v>
                </c:pt>
                <c:pt idx="13">
                  <c:v>0.000198</c:v>
                </c:pt>
                <c:pt idx="14">
                  <c:v>0.00022</c:v>
                </c:pt>
                <c:pt idx="15">
                  <c:v>0.000228</c:v>
                </c:pt>
                <c:pt idx="16">
                  <c:v>0.000224</c:v>
                </c:pt>
                <c:pt idx="17">
                  <c:v>0.000186</c:v>
                </c:pt>
                <c:pt idx="18">
                  <c:v>9.9E-5</c:v>
                </c:pt>
                <c:pt idx="19">
                  <c:v>6.6E-8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BA1-4360-A21D-8A81C84FF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074248"/>
        <c:axId val="-2083082616"/>
      </c:scatterChart>
      <c:valAx>
        <c:axId val="-2083086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 in 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120072840"/>
        <c:crosses val="autoZero"/>
        <c:crossBetween val="midCat"/>
      </c:valAx>
      <c:valAx>
        <c:axId val="-212007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 in 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83086888"/>
        <c:crosses val="autoZero"/>
        <c:crossBetween val="midCat"/>
      </c:valAx>
      <c:valAx>
        <c:axId val="-2083082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83074248"/>
        <c:crosses val="max"/>
        <c:crossBetween val="midCat"/>
      </c:valAx>
      <c:valAx>
        <c:axId val="-2083074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3082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5" l="0.7" r="0.7" t="0.7874015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180975</xdr:rowOff>
    </xdr:from>
    <xdr:to>
      <xdr:col>9</xdr:col>
      <xdr:colOff>590549</xdr:colOff>
      <xdr:row>28</xdr:row>
      <xdr:rowOff>114301</xdr:rowOff>
    </xdr:to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8AB0A62A-9451-468F-B886-304201AA9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13</xdr:row>
      <xdr:rowOff>28575</xdr:rowOff>
    </xdr:from>
    <xdr:to>
      <xdr:col>6</xdr:col>
      <xdr:colOff>438150</xdr:colOff>
      <xdr:row>28</xdr:row>
      <xdr:rowOff>57150</xdr:rowOff>
    </xdr:to>
    <xdr:cxnSp macro="">
      <xdr:nvCxnSpPr>
        <xdr:cNvPr id="4" name="Gerader Verbinder 3">
          <a:extLst>
            <a:ext uri="{FF2B5EF4-FFF2-40B4-BE49-F238E27FC236}">
              <a16:creationId xmlns="" xmlns:a16="http://schemas.microsoft.com/office/drawing/2014/main" id="{112B5713-5D6B-4A58-A9FB-5C9AF4B6CDBA}"/>
            </a:ext>
          </a:extLst>
        </xdr:cNvPr>
        <xdr:cNvCxnSpPr/>
      </xdr:nvCxnSpPr>
      <xdr:spPr>
        <a:xfrm>
          <a:off x="5010150" y="2505075"/>
          <a:ext cx="0" cy="2886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676274</xdr:colOff>
      <xdr:row>38</xdr:row>
      <xdr:rowOff>9524</xdr:rowOff>
    </xdr:from>
    <xdr:to>
      <xdr:col>10</xdr:col>
      <xdr:colOff>285749</xdr:colOff>
      <xdr:row>56</xdr:row>
      <xdr:rowOff>133349</xdr:rowOff>
    </xdr:to>
    <xdr:graphicFrame macro="">
      <xdr:nvGraphicFramePr>
        <xdr:cNvPr id="6" name="Diagramm 5" title="fgf">
          <a:extLst>
            <a:ext uri="{FF2B5EF4-FFF2-40B4-BE49-F238E27FC236}">
              <a16:creationId xmlns="" xmlns:a16="http://schemas.microsoft.com/office/drawing/2014/main" id="{A22ABEB1-204A-414B-9993-522BE3545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561975</xdr:colOff>
      <xdr:row>41</xdr:row>
      <xdr:rowOff>133350</xdr:rowOff>
    </xdr:from>
    <xdr:to>
      <xdr:col>6</xdr:col>
      <xdr:colOff>561975</xdr:colOff>
      <xdr:row>56</xdr:row>
      <xdr:rowOff>161925</xdr:rowOff>
    </xdr:to>
    <xdr:cxnSp macro="">
      <xdr:nvCxnSpPr>
        <xdr:cNvPr id="7" name="Gerader Verbinder 6">
          <a:extLst>
            <a:ext uri="{FF2B5EF4-FFF2-40B4-BE49-F238E27FC236}">
              <a16:creationId xmlns="" xmlns:a16="http://schemas.microsoft.com/office/drawing/2014/main" id="{141C6396-C956-4F2D-AC65-BFDAE16F3FF9}"/>
            </a:ext>
          </a:extLst>
        </xdr:cNvPr>
        <xdr:cNvCxnSpPr/>
      </xdr:nvCxnSpPr>
      <xdr:spPr>
        <a:xfrm>
          <a:off x="5133975" y="7562850"/>
          <a:ext cx="0" cy="2886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22</xdr:row>
      <xdr:rowOff>95251</xdr:rowOff>
    </xdr:from>
    <xdr:to>
      <xdr:col>9</xdr:col>
      <xdr:colOff>76200</xdr:colOff>
      <xdr:row>22</xdr:row>
      <xdr:rowOff>104775</xdr:rowOff>
    </xdr:to>
    <xdr:cxnSp macro="">
      <xdr:nvCxnSpPr>
        <xdr:cNvPr id="8" name="Gerader Verbinder 7">
          <a:extLst>
            <a:ext uri="{FF2B5EF4-FFF2-40B4-BE49-F238E27FC236}">
              <a16:creationId xmlns="" xmlns:a16="http://schemas.microsoft.com/office/drawing/2014/main" id="{12E288B4-A5AC-4384-AB67-507D4E8557A5}"/>
            </a:ext>
          </a:extLst>
        </xdr:cNvPr>
        <xdr:cNvCxnSpPr/>
      </xdr:nvCxnSpPr>
      <xdr:spPr>
        <a:xfrm flipH="1" flipV="1">
          <a:off x="1666875" y="4286251"/>
          <a:ext cx="526732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E1" workbookViewId="0">
      <selection activeCell="U6" sqref="U6"/>
    </sheetView>
  </sheetViews>
  <sheetFormatPr baseColWidth="10" defaultRowHeight="14" x14ac:dyDescent="0"/>
  <cols>
    <col min="22" max="22" width="12" bestFit="1" customWidth="1"/>
  </cols>
  <sheetData>
    <row r="1" spans="1:22">
      <c r="A1" t="s">
        <v>0</v>
      </c>
    </row>
    <row r="3" spans="1:22">
      <c r="B3" s="1" t="s">
        <v>5</v>
      </c>
    </row>
    <row r="4" spans="1:22">
      <c r="B4" t="s">
        <v>3</v>
      </c>
      <c r="C4">
        <v>100000</v>
      </c>
      <c r="D4">
        <v>90000</v>
      </c>
      <c r="E4">
        <v>80000</v>
      </c>
      <c r="F4">
        <v>70000</v>
      </c>
      <c r="G4">
        <v>60000</v>
      </c>
      <c r="H4">
        <v>50000</v>
      </c>
      <c r="I4">
        <v>40000</v>
      </c>
      <c r="J4">
        <v>30000</v>
      </c>
      <c r="K4">
        <v>20000</v>
      </c>
      <c r="L4">
        <v>10000</v>
      </c>
      <c r="M4">
        <v>9000</v>
      </c>
      <c r="N4">
        <v>8000</v>
      </c>
      <c r="O4">
        <v>7000</v>
      </c>
      <c r="P4">
        <v>6000</v>
      </c>
      <c r="Q4">
        <v>5000</v>
      </c>
      <c r="R4">
        <v>4000</v>
      </c>
      <c r="S4">
        <v>3000</v>
      </c>
      <c r="T4">
        <v>2000</v>
      </c>
      <c r="U4">
        <v>1000</v>
      </c>
      <c r="V4">
        <v>0</v>
      </c>
    </row>
    <row r="5" spans="1:22">
      <c r="B5" t="s">
        <v>1</v>
      </c>
      <c r="C5">
        <v>1.62</v>
      </c>
      <c r="D5">
        <v>1.62</v>
      </c>
      <c r="E5">
        <v>1.62</v>
      </c>
      <c r="F5">
        <v>1.62</v>
      </c>
      <c r="G5">
        <v>1.62</v>
      </c>
      <c r="H5">
        <v>1.62</v>
      </c>
      <c r="I5">
        <v>1.62</v>
      </c>
      <c r="J5">
        <v>1.62</v>
      </c>
      <c r="K5">
        <v>1.61</v>
      </c>
      <c r="L5">
        <v>1.6</v>
      </c>
      <c r="M5">
        <v>1.6</v>
      </c>
      <c r="N5">
        <v>1.59</v>
      </c>
      <c r="O5">
        <v>1.58</v>
      </c>
      <c r="P5">
        <v>1.57</v>
      </c>
      <c r="Q5">
        <v>1.56</v>
      </c>
      <c r="R5">
        <v>1.54</v>
      </c>
      <c r="S5">
        <v>1.5</v>
      </c>
      <c r="T5">
        <v>1.4</v>
      </c>
      <c r="U5">
        <v>1</v>
      </c>
      <c r="V5">
        <f>1/1000</f>
        <v>1E-3</v>
      </c>
    </row>
    <row r="6" spans="1:22">
      <c r="B6" t="s">
        <v>7</v>
      </c>
      <c r="C6">
        <f>C7*1000</f>
        <v>0.02</v>
      </c>
      <c r="D6">
        <f t="shared" ref="D6:V6" si="0">D7*1000</f>
        <v>0.02</v>
      </c>
      <c r="E6">
        <f t="shared" si="0"/>
        <v>0.02</v>
      </c>
      <c r="F6">
        <f t="shared" si="0"/>
        <v>0.02</v>
      </c>
      <c r="G6">
        <f t="shared" si="0"/>
        <v>0.02</v>
      </c>
      <c r="H6">
        <f t="shared" si="0"/>
        <v>0.03</v>
      </c>
      <c r="I6">
        <f t="shared" si="0"/>
        <v>0.05</v>
      </c>
      <c r="J6">
        <f t="shared" si="0"/>
        <v>0.06</v>
      </c>
      <c r="K6">
        <f t="shared" si="0"/>
        <v>0.08</v>
      </c>
      <c r="L6">
        <f t="shared" si="0"/>
        <v>0.16</v>
      </c>
      <c r="M6">
        <f t="shared" si="0"/>
        <v>0.18</v>
      </c>
      <c r="N6">
        <f t="shared" si="0"/>
        <v>0.2</v>
      </c>
      <c r="O6">
        <f t="shared" si="0"/>
        <v>0.23</v>
      </c>
      <c r="P6">
        <f t="shared" si="0"/>
        <v>0.26</v>
      </c>
      <c r="Q6">
        <f t="shared" si="0"/>
        <v>0.3</v>
      </c>
      <c r="R6">
        <f t="shared" si="0"/>
        <v>0.38</v>
      </c>
      <c r="S6">
        <f t="shared" si="0"/>
        <v>0.5</v>
      </c>
      <c r="T6">
        <f t="shared" si="0"/>
        <v>0.7</v>
      </c>
      <c r="U6">
        <f t="shared" si="0"/>
        <v>1</v>
      </c>
      <c r="V6">
        <f t="shared" si="0"/>
        <v>1.1499999999999999</v>
      </c>
    </row>
    <row r="7" spans="1:22">
      <c r="B7" t="s">
        <v>2</v>
      </c>
      <c r="C7">
        <f>0.02/1000</f>
        <v>2.0000000000000002E-5</v>
      </c>
      <c r="D7">
        <f>0.02/1000</f>
        <v>2.0000000000000002E-5</v>
      </c>
      <c r="E7">
        <f>0.02/1000</f>
        <v>2.0000000000000002E-5</v>
      </c>
      <c r="F7">
        <f>0.02/1000</f>
        <v>2.0000000000000002E-5</v>
      </c>
      <c r="G7">
        <f>0.02/1000</f>
        <v>2.0000000000000002E-5</v>
      </c>
      <c r="H7">
        <f>0.03/1000</f>
        <v>2.9999999999999997E-5</v>
      </c>
      <c r="I7">
        <f>0.05/1000</f>
        <v>5.0000000000000002E-5</v>
      </c>
      <c r="J7">
        <f>0.06/1000</f>
        <v>5.9999999999999995E-5</v>
      </c>
      <c r="K7">
        <f>0.08/1000</f>
        <v>8.0000000000000007E-5</v>
      </c>
      <c r="L7">
        <f>0.16/1000</f>
        <v>1.6000000000000001E-4</v>
      </c>
      <c r="M7">
        <f>0.18/1000</f>
        <v>1.7999999999999998E-4</v>
      </c>
      <c r="N7">
        <f>0.2/1000</f>
        <v>2.0000000000000001E-4</v>
      </c>
      <c r="O7">
        <f>0.23/1000</f>
        <v>2.3000000000000001E-4</v>
      </c>
      <c r="P7">
        <f>0.26/1000</f>
        <v>2.6000000000000003E-4</v>
      </c>
      <c r="Q7">
        <f>0.3/1000</f>
        <v>2.9999999999999997E-4</v>
      </c>
      <c r="R7">
        <f>0.38/1000</f>
        <v>3.8000000000000002E-4</v>
      </c>
      <c r="S7">
        <f>0.5/1000</f>
        <v>5.0000000000000001E-4</v>
      </c>
      <c r="T7">
        <f>0.7/1000</f>
        <v>6.9999999999999999E-4</v>
      </c>
      <c r="U7">
        <f>1/1000</f>
        <v>1E-3</v>
      </c>
      <c r="V7">
        <f>1.15/1000</f>
        <v>1.15E-3</v>
      </c>
    </row>
    <row r="8" spans="1:22">
      <c r="B8" t="s">
        <v>4</v>
      </c>
      <c r="C8">
        <f>C5*C7</f>
        <v>3.2400000000000001E-5</v>
      </c>
      <c r="D8">
        <f t="shared" ref="D8:V8" si="1">D5*D7</f>
        <v>3.2400000000000001E-5</v>
      </c>
      <c r="E8">
        <f t="shared" si="1"/>
        <v>3.2400000000000001E-5</v>
      </c>
      <c r="F8">
        <f t="shared" si="1"/>
        <v>3.2400000000000001E-5</v>
      </c>
      <c r="G8">
        <f t="shared" si="1"/>
        <v>3.2400000000000001E-5</v>
      </c>
      <c r="H8">
        <f t="shared" si="1"/>
        <v>4.8600000000000002E-5</v>
      </c>
      <c r="I8">
        <f t="shared" si="1"/>
        <v>8.1000000000000004E-5</v>
      </c>
      <c r="J8">
        <f t="shared" si="1"/>
        <v>9.7200000000000004E-5</v>
      </c>
      <c r="K8">
        <f t="shared" si="1"/>
        <v>1.2880000000000001E-4</v>
      </c>
      <c r="L8">
        <f t="shared" si="1"/>
        <v>2.5600000000000004E-4</v>
      </c>
      <c r="M8">
        <f t="shared" si="1"/>
        <v>2.8800000000000001E-4</v>
      </c>
      <c r="N8">
        <f t="shared" si="1"/>
        <v>3.1800000000000003E-4</v>
      </c>
      <c r="O8">
        <f t="shared" si="1"/>
        <v>3.6340000000000005E-4</v>
      </c>
      <c r="P8">
        <f t="shared" si="1"/>
        <v>4.0820000000000006E-4</v>
      </c>
      <c r="Q8">
        <f t="shared" si="1"/>
        <v>4.6799999999999999E-4</v>
      </c>
      <c r="R8">
        <f t="shared" si="1"/>
        <v>5.8520000000000002E-4</v>
      </c>
      <c r="S8">
        <f t="shared" si="1"/>
        <v>7.5000000000000002E-4</v>
      </c>
      <c r="T8">
        <f t="shared" si="1"/>
        <v>9.7999999999999997E-4</v>
      </c>
      <c r="U8">
        <f t="shared" si="1"/>
        <v>1E-3</v>
      </c>
      <c r="V8">
        <f t="shared" si="1"/>
        <v>1.15E-6</v>
      </c>
    </row>
    <row r="31" spans="2:2">
      <c r="B31" s="1" t="s">
        <v>6</v>
      </c>
    </row>
    <row r="33" spans="2:22">
      <c r="B33" t="s">
        <v>3</v>
      </c>
      <c r="C33">
        <v>100000</v>
      </c>
      <c r="D33">
        <v>90000</v>
      </c>
      <c r="E33">
        <v>80000</v>
      </c>
      <c r="F33">
        <v>70000</v>
      </c>
      <c r="G33">
        <v>60000</v>
      </c>
      <c r="H33">
        <v>50000</v>
      </c>
      <c r="I33">
        <v>40000</v>
      </c>
      <c r="J33">
        <v>30000</v>
      </c>
      <c r="K33">
        <v>20000</v>
      </c>
      <c r="L33">
        <v>10000</v>
      </c>
      <c r="M33">
        <v>9000</v>
      </c>
      <c r="N33">
        <v>8000</v>
      </c>
      <c r="O33">
        <v>7000</v>
      </c>
      <c r="P33">
        <v>6000</v>
      </c>
      <c r="Q33">
        <v>5000</v>
      </c>
      <c r="R33">
        <v>4000</v>
      </c>
      <c r="S33">
        <v>3000</v>
      </c>
      <c r="T33">
        <v>2000</v>
      </c>
      <c r="U33">
        <v>1000</v>
      </c>
      <c r="V33">
        <v>0</v>
      </c>
    </row>
    <row r="34" spans="2:22">
      <c r="B34" t="s">
        <v>1</v>
      </c>
      <c r="C34">
        <v>1.29</v>
      </c>
      <c r="D34">
        <v>1.29</v>
      </c>
      <c r="E34">
        <v>1.29</v>
      </c>
      <c r="F34">
        <v>1.28</v>
      </c>
      <c r="G34">
        <v>1.28</v>
      </c>
      <c r="H34">
        <v>1.28</v>
      </c>
      <c r="I34">
        <v>1.27</v>
      </c>
      <c r="J34">
        <v>1.26</v>
      </c>
      <c r="K34">
        <v>1.24</v>
      </c>
      <c r="L34">
        <v>1.17</v>
      </c>
      <c r="M34">
        <v>1.1599999999999999</v>
      </c>
      <c r="N34">
        <v>1.1399999999999999</v>
      </c>
      <c r="O34">
        <v>1.1200000000000001</v>
      </c>
      <c r="P34">
        <v>1.1000000000000001</v>
      </c>
      <c r="Q34">
        <v>1</v>
      </c>
      <c r="R34">
        <v>0.95</v>
      </c>
      <c r="S34">
        <v>0.8</v>
      </c>
      <c r="T34">
        <v>0.6</v>
      </c>
      <c r="U34">
        <v>0.3</v>
      </c>
      <c r="V34">
        <f>0.2/1000</f>
        <v>2.0000000000000001E-4</v>
      </c>
    </row>
    <row r="35" spans="2:22">
      <c r="B35" t="s">
        <v>7</v>
      </c>
      <c r="C35">
        <f>C36*1000</f>
        <v>0.02</v>
      </c>
      <c r="D35">
        <f t="shared" ref="D35:V35" si="2">D36*1000</f>
        <v>0.02</v>
      </c>
      <c r="E35">
        <f t="shared" si="2"/>
        <v>0.02</v>
      </c>
      <c r="F35">
        <f t="shared" si="2"/>
        <v>0.02</v>
      </c>
      <c r="G35">
        <f t="shared" si="2"/>
        <v>0.02</v>
      </c>
      <c r="H35">
        <f t="shared" si="2"/>
        <v>0.03</v>
      </c>
      <c r="I35">
        <f t="shared" si="2"/>
        <v>0.03</v>
      </c>
      <c r="J35">
        <f t="shared" si="2"/>
        <v>0.04</v>
      </c>
      <c r="K35">
        <f t="shared" si="2"/>
        <v>0.06</v>
      </c>
      <c r="L35">
        <f t="shared" si="2"/>
        <v>0.11</v>
      </c>
      <c r="M35">
        <f t="shared" si="2"/>
        <v>0.14000000000000001</v>
      </c>
      <c r="N35">
        <f t="shared" si="2"/>
        <v>0.14000000000000001</v>
      </c>
      <c r="O35">
        <f t="shared" si="2"/>
        <v>0.16</v>
      </c>
      <c r="P35">
        <f t="shared" si="2"/>
        <v>0.18</v>
      </c>
      <c r="Q35">
        <f t="shared" si="2"/>
        <v>0.22</v>
      </c>
      <c r="R35">
        <f t="shared" si="2"/>
        <v>0.24</v>
      </c>
      <c r="S35">
        <f t="shared" si="2"/>
        <v>0.28000000000000003</v>
      </c>
      <c r="T35">
        <f t="shared" si="2"/>
        <v>0.31</v>
      </c>
      <c r="U35">
        <f t="shared" si="2"/>
        <v>0.33</v>
      </c>
      <c r="V35">
        <f t="shared" si="2"/>
        <v>0.33</v>
      </c>
    </row>
    <row r="36" spans="2:22">
      <c r="B36" t="s">
        <v>2</v>
      </c>
      <c r="C36">
        <f>0.02/1000</f>
        <v>2.0000000000000002E-5</v>
      </c>
      <c r="D36">
        <f>0.02/1000</f>
        <v>2.0000000000000002E-5</v>
      </c>
      <c r="E36">
        <f>0.02/1000</f>
        <v>2.0000000000000002E-5</v>
      </c>
      <c r="F36">
        <f>0.02/1000</f>
        <v>2.0000000000000002E-5</v>
      </c>
      <c r="G36">
        <f>0.02/1000</f>
        <v>2.0000000000000002E-5</v>
      </c>
      <c r="H36">
        <f>0.03/1000</f>
        <v>2.9999999999999997E-5</v>
      </c>
      <c r="I36">
        <f>0.03/1000</f>
        <v>2.9999999999999997E-5</v>
      </c>
      <c r="J36">
        <f>0.04/1000</f>
        <v>4.0000000000000003E-5</v>
      </c>
      <c r="K36">
        <f>0.06/1000</f>
        <v>5.9999999999999995E-5</v>
      </c>
      <c r="L36">
        <f>0.11/1000</f>
        <v>1.1E-4</v>
      </c>
      <c r="M36">
        <f>0.14/1000</f>
        <v>1.4000000000000001E-4</v>
      </c>
      <c r="N36">
        <f>0.14/1000</f>
        <v>1.4000000000000001E-4</v>
      </c>
      <c r="O36">
        <f>0.16/1000</f>
        <v>1.6000000000000001E-4</v>
      </c>
      <c r="P36">
        <f>0.18/1000</f>
        <v>1.7999999999999998E-4</v>
      </c>
      <c r="Q36">
        <f>0.22/1000</f>
        <v>2.2000000000000001E-4</v>
      </c>
      <c r="R36">
        <f>0.24/1000</f>
        <v>2.3999999999999998E-4</v>
      </c>
      <c r="S36">
        <f>0.28/1000</f>
        <v>2.8000000000000003E-4</v>
      </c>
      <c r="T36">
        <f>0.31/1000</f>
        <v>3.1E-4</v>
      </c>
      <c r="U36">
        <f>0.33/1000</f>
        <v>3.3E-4</v>
      </c>
      <c r="V36">
        <f>0.33/1000</f>
        <v>3.3E-4</v>
      </c>
    </row>
    <row r="37" spans="2:22">
      <c r="B37" t="s">
        <v>4</v>
      </c>
      <c r="C37">
        <f>C34*C36</f>
        <v>2.5800000000000004E-5</v>
      </c>
      <c r="D37">
        <f t="shared" ref="D37:V37" si="3">D34*D36</f>
        <v>2.5800000000000004E-5</v>
      </c>
      <c r="E37">
        <f t="shared" si="3"/>
        <v>2.5800000000000004E-5</v>
      </c>
      <c r="F37">
        <f t="shared" si="3"/>
        <v>2.5600000000000002E-5</v>
      </c>
      <c r="G37">
        <f t="shared" si="3"/>
        <v>2.5600000000000002E-5</v>
      </c>
      <c r="H37">
        <f t="shared" si="3"/>
        <v>3.8399999999999998E-5</v>
      </c>
      <c r="I37">
        <f t="shared" si="3"/>
        <v>3.8099999999999998E-5</v>
      </c>
      <c r="J37">
        <f t="shared" si="3"/>
        <v>5.0400000000000005E-5</v>
      </c>
      <c r="K37">
        <f t="shared" si="3"/>
        <v>7.4399999999999992E-5</v>
      </c>
      <c r="L37">
        <f t="shared" si="3"/>
        <v>1.2869999999999998E-4</v>
      </c>
      <c r="M37">
        <f t="shared" si="3"/>
        <v>1.6240000000000002E-4</v>
      </c>
      <c r="N37">
        <f t="shared" si="3"/>
        <v>1.596E-4</v>
      </c>
      <c r="O37">
        <f t="shared" si="3"/>
        <v>1.7920000000000002E-4</v>
      </c>
      <c r="P37">
        <f t="shared" si="3"/>
        <v>1.9799999999999999E-4</v>
      </c>
      <c r="Q37">
        <f t="shared" si="3"/>
        <v>2.2000000000000001E-4</v>
      </c>
      <c r="R37">
        <f t="shared" si="3"/>
        <v>2.2799999999999996E-4</v>
      </c>
      <c r="S37">
        <f t="shared" si="3"/>
        <v>2.2400000000000002E-4</v>
      </c>
      <c r="T37">
        <f t="shared" si="3"/>
        <v>1.8599999999999999E-4</v>
      </c>
      <c r="U37">
        <f t="shared" si="3"/>
        <v>9.8999999999999994E-5</v>
      </c>
      <c r="V37">
        <f t="shared" si="3"/>
        <v>6.6000000000000009E-8</v>
      </c>
    </row>
  </sheetData>
  <conditionalFormatting sqref="C6:V6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{F0D61EAF-B3CF-4286-819C-59BFA2756D39}</x14:id>
        </ext>
      </extLst>
    </cfRule>
  </conditionalFormatting>
  <conditionalFormatting sqref="C35:V3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{11086EF3-9B0D-4520-8BB3-4E691B00476B}</x14:id>
        </ext>
      </extLst>
    </cfRule>
  </conditionalFormatting>
  <conditionalFormatting sqref="C8:V8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{EDFA54E9-DBED-44E1-A6AA-8CDE5AB6DF32}</x14:id>
        </ext>
      </extLst>
    </cfRule>
  </conditionalFormatting>
  <conditionalFormatting sqref="C37:V3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{E0852F76-E2B4-4340-946B-52AEA57F9EAF}</x14:id>
        </ext>
      </extLst>
    </cfRule>
  </conditionalFormatting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D61EAF-B3CF-4286-819C-59BFA2756D3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C6:V6</xm:sqref>
        </x14:conditionalFormatting>
        <x14:conditionalFormatting xmlns:xm="http://schemas.microsoft.com/office/excel/2006/main">
          <x14:cfRule type="dataBar" id="{11086EF3-9B0D-4520-8BB3-4E691B00476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C35:V35</xm:sqref>
        </x14:conditionalFormatting>
        <x14:conditionalFormatting xmlns:xm="http://schemas.microsoft.com/office/excel/2006/main">
          <x14:cfRule type="dataBar" id="{EDFA54E9-DBED-44E1-A6AA-8CDE5AB6DF3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C8:V8</xm:sqref>
        </x14:conditionalFormatting>
        <x14:conditionalFormatting xmlns:xm="http://schemas.microsoft.com/office/excel/2006/main">
          <x14:cfRule type="dataBar" id="{E0852F76-E2B4-4340-946B-52AEA57F9EA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C37:V37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Dubowik</dc:creator>
  <cp:lastModifiedBy>Stephan Klimek</cp:lastModifiedBy>
  <dcterms:created xsi:type="dcterms:W3CDTF">2017-04-26T06:47:01Z</dcterms:created>
  <dcterms:modified xsi:type="dcterms:W3CDTF">2017-05-14T12:11:06Z</dcterms:modified>
</cp:coreProperties>
</file>