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955" tabRatio="500" activeTab="1"/>
  </bookViews>
  <sheets>
    <sheet name="Tabelle1" sheetId="1" r:id="rId1"/>
    <sheet name="mit LL103" sheetId="2" r:id="rId2"/>
    <sheet name="Taktsteuerung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<sst xmlns="http://schemas.openxmlformats.org/spreadsheetml/2006/main" count="52" uniqueCount="45">
  <si>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ACS 712 - 20 A</t>
  </si>
  <si>
    <t>Strom</t>
  </si>
  <si>
    <t>0 A</t>
  </si>
  <si>
    <t>1 A</t>
  </si>
  <si>
    <t>2 A</t>
  </si>
  <si>
    <t>3 A</t>
  </si>
  <si>
    <t>4 A</t>
  </si>
  <si>
    <t>5 A</t>
  </si>
  <si>
    <t>6 A</t>
  </si>
  <si>
    <t>7 A</t>
  </si>
  <si>
    <t>8 A</t>
  </si>
  <si>
    <t>9 A</t>
  </si>
  <si>
    <t>10 A</t>
  </si>
  <si>
    <t>mV</t>
  </si>
  <si>
    <t>mV / 3</t>
  </si>
  <si>
    <t>Vorteiler</t>
  </si>
  <si>
    <t>digits</t>
  </si>
  <si>
    <t>Ref / 1023</t>
  </si>
  <si>
    <t>digits / A</t>
  </si>
  <si>
    <t>mA / digit</t>
  </si>
  <si>
    <t>ACS 712 - 20 A + LL103 + 0,47 uF</t>
  </si>
  <si>
    <t>( A )</t>
  </si>
  <si>
    <t>Durchschnitt gesamt:</t>
  </si>
  <si>
    <t>Ausgang</t>
  </si>
  <si>
    <t>( V )</t>
  </si>
  <si>
    <t>Steilheit</t>
  </si>
  <si>
    <t>( mV / A )</t>
  </si>
  <si>
    <t>A/D-Steps</t>
  </si>
  <si>
    <t>Mit 12 V-AC Fluke 77 und Versorgung aus PC-13 USB</t>
  </si>
  <si>
    <t>105 mA</t>
  </si>
  <si>
    <t>0,50 A</t>
  </si>
  <si>
    <t>1,00 A</t>
  </si>
  <si>
    <t>2,00 A</t>
  </si>
  <si>
    <t>3,00 A</t>
  </si>
  <si>
    <t>4,00 A</t>
  </si>
  <si>
    <t>4,51 A</t>
  </si>
  <si>
    <t>Messung am Netz mit Fluke 87</t>
  </si>
  <si>
    <t>3,75 A</t>
  </si>
  <si>
    <t>9,04 A</t>
  </si>
  <si>
    <t>5,46 A</t>
  </si>
  <si>
    <t>Wasserkocher klein</t>
  </si>
  <si>
    <t>Wasserkocher groß</t>
  </si>
  <si>
    <t>Mikrowelle TEC</t>
  </si>
  <si>
    <t>2s nach Anlauf</t>
  </si>
  <si>
    <t>1,28 V Abfall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</si>
</sst>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"/>
    <numFmt numFmtId="167" formatCode="0.0"/>
    <numFmt numFmtId="168" formatCode="0.000"/>
  </numFmts>
  <fonts count="4">
    <font>
      <sz val="10"/>
      <color indexed="8"/>
      <name val="Arial"/>
      <family val="0"/>
    </font>
    <font>
      <sz val="7.55"/>
      <color indexed="8"/>
      <name val="Arial"/>
      <family val="0"/>
    </font>
    <font>
      <sz val="11.35"/>
      <color indexed="8"/>
      <name val="Arial"/>
      <family val="0"/>
    </font>
    <font>
      <sz val="9.4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 quotePrefix="1">
      <alignment horizontal="center"/>
    </xf>
    <xf numFmtId="165" fontId="0" fillId="0" borderId="0" xfId="0" applyAlignment="1">
      <alignment horizontal="center"/>
    </xf>
    <xf numFmtId="166" fontId="0" fillId="0" borderId="0" xfId="0" applyAlignment="1">
      <alignment horizontal="center"/>
    </xf>
    <xf numFmtId="167" fontId="0" fillId="0" borderId="0" xfId="0" applyAlignment="1">
      <alignment horizontal="center"/>
    </xf>
    <xf numFmtId="167" fontId="0" fillId="0" borderId="0" xfId="0" applyAlignment="1" quotePrefix="1">
      <alignment horizontal="center"/>
    </xf>
    <xf numFmtId="164" fontId="0" fillId="0" borderId="0" xfId="0" applyAlignment="1">
      <alignment horizontal="center" vertical="center"/>
    </xf>
    <xf numFmtId="167" fontId="0" fillId="0" borderId="0" xfId="0" applyAlignment="1">
      <alignment horizontal="center" vertical="center"/>
    </xf>
    <xf numFmtId="168" fontId="0" fillId="0" borderId="0" xfId="0" applyAlignment="1">
      <alignment horizontal="center"/>
    </xf>
    <xf numFmtId="168" fontId="0" fillId="0" borderId="0" xfId="0" applyAlignment="1">
      <alignment horizontal="center" vertical="center"/>
    </xf>
    <xf numFmtId="166" fontId="0" fillId="0" borderId="0" xfId="0" applyAlignment="1">
      <alignment horizontal="center" vertical="center"/>
    </xf>
    <xf numFmtId="167" fontId="0" fillId="0" borderId="0" xfId="0" applyAlignment="1">
      <alignment horizontal="right" vertical="center"/>
    </xf>
    <xf numFmtId="168" fontId="0" fillId="0" borderId="0" xfId="0" applyAlignment="1">
      <alignment horizontal="right" vertical="center"/>
    </xf>
    <xf numFmtId="165" fontId="0" fillId="0" borderId="0" xfId="0" applyAlignment="1">
      <alignment horizontal="center" vertical="center"/>
    </xf>
    <xf numFmtId="167" fontId="0" fillId="0" borderId="0" xfId="0" applyAlignment="1">
      <alignment horizontal="left"/>
    </xf>
    <xf numFmtId="165" fontId="0" fillId="0" borderId="0" xfId="0" applyAlignment="1">
      <alignment horizontal="left"/>
    </xf>
    <xf numFmtId="165" fontId="0" fillId="0" borderId="0" xfId="0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ACS712-20 + LL103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mV /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'mit LL103'!$A$7:$A$15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'mit LL103'!$B$7:$B$15</c:f>
              <c:numCache>
                <c:ptCount val="9"/>
                <c:pt idx="0">
                  <c:v>2.59</c:v>
                </c:pt>
                <c:pt idx="1">
                  <c:v>2.633</c:v>
                </c:pt>
                <c:pt idx="2">
                  <c:v>2.7</c:v>
                </c:pt>
                <c:pt idx="3">
                  <c:v>2.836</c:v>
                </c:pt>
                <c:pt idx="4">
                  <c:v>2.98</c:v>
                </c:pt>
                <c:pt idx="5">
                  <c:v>3.126</c:v>
                </c:pt>
                <c:pt idx="6">
                  <c:v>3.201</c:v>
                </c:pt>
                <c:pt idx="7">
                  <c:v>3.27</c:v>
                </c:pt>
                <c:pt idx="8">
                  <c:v>3.42</c:v>
                </c:pt>
              </c:numCache>
            </c:numRef>
          </c:yVal>
          <c:smooth val="0"/>
        </c:ser>
        <c:axId val="46513666"/>
        <c:axId val="15969811"/>
      </c:scatterChart>
      <c:valAx>
        <c:axId val="46513666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crossBetween val="midCat"/>
        <c:dispUnits/>
      </c:valAx>
      <c:valAx>
        <c:axId val="15969811"/>
        <c:scaling>
          <c:orientation val="minMax"/>
          <c:max val="4"/>
          <c:min val="2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7F7F7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85"/>
          <c:y val="0.473"/>
          <c:w val="0.1825"/>
          <c:h val="0.0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3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7</xdr:col>
      <xdr:colOff>657225</xdr:colOff>
      <xdr:row>14</xdr:row>
      <xdr:rowOff>114300</xdr:rowOff>
    </xdr:to>
    <xdr:graphicFrame>
      <xdr:nvGraphicFramePr>
        <xdr:cNvPr id="1" name="Millivolt pro Ampere"/>
        <xdr:cNvGraphicFramePr/>
      </xdr:nvGraphicFramePr>
      <xdr:xfrm>
        <a:off x="2705100" y="514350"/>
        <a:ext cx="26860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zoomScale="160" zoomScaleNormal="160" workbookViewId="0" topLeftCell="A1">
      <selection activeCell="A1" sqref="A1"/>
    </sheetView>
  </sheetViews>
  <sheetFormatPr defaultColWidth="10.00390625" defaultRowHeight="12.75"/>
  <cols>
    <col min="1" max="2" width="10.140625" style="2" bestFit="1" customWidth="1"/>
    <col min="3" max="3" width="10.140625" style="4" bestFit="1" customWidth="1"/>
    <col min="4" max="4" width="10.140625" style="2" bestFit="1" customWidth="1"/>
    <col min="5" max="6" width="10.140625" style="6" bestFit="1" customWidth="1"/>
    <col min="7" max="10" width="10.140625" style="2" bestFit="1" customWidth="1"/>
    <col min="11" max="256" width="10.140625" style="0" bestFit="1" customWidth="1"/>
  </cols>
  <sheetData>
    <row r="2" ht="13.5">
      <c r="A2" s="2" t="s">
        <v>0</v>
      </c>
    </row>
    <row r="4" spans="1:6" ht="13.5">
      <c r="A4" s="2" t="s">
        <v>1</v>
      </c>
      <c r="B4" s="2" t="s">
        <v>13</v>
      </c>
      <c r="C4" s="4" t="s">
        <v>14</v>
      </c>
      <c r="D4" s="2" t="s">
        <v>16</v>
      </c>
      <c r="E4" s="6" t="s">
        <v>18</v>
      </c>
      <c r="F4" s="6" t="s">
        <v>19</v>
      </c>
    </row>
    <row r="6" spans="1:4" ht="13.5">
      <c r="A6" s="3" t="s">
        <v>2</v>
      </c>
      <c r="B6" s="2">
        <v>2650</v>
      </c>
      <c r="C6" s="4">
        <f>B6*$C$19</f>
        <v>1192.5</v>
      </c>
      <c r="D6" s="5">
        <f>C6/$D$19</f>
        <v>1016.6062499999978</v>
      </c>
    </row>
    <row r="7" spans="1:6" ht="13.5">
      <c r="A7" s="3" t="s">
        <v>3</v>
      </c>
      <c r="B7" s="2">
        <f>B6-100</f>
        <v>2550</v>
      </c>
      <c r="C7" s="4">
        <f>B7*$C$19</f>
        <v>1147.5</v>
      </c>
      <c r="D7" s="5">
        <f>C7/$D$19</f>
        <v>978.2437499999979</v>
      </c>
      <c r="E7" s="6">
        <f>D7-D6</f>
        <v>-38.362500000002</v>
      </c>
      <c r="F7" s="6">
        <f>1000/E7</f>
        <v>-26.06712284131503</v>
      </c>
    </row>
    <row r="8" spans="1:6" ht="13.5">
      <c r="A8" s="3" t="s">
        <v>4</v>
      </c>
      <c r="B8" s="2">
        <f>B7-100</f>
        <v>2450</v>
      </c>
      <c r="C8" s="4">
        <f>B8*$C$19</f>
        <v>1102.5</v>
      </c>
      <c r="D8" s="5">
        <f>C8/$D$19</f>
        <v>939.881249999998</v>
      </c>
      <c r="E8" s="6">
        <f>D8-D7</f>
        <v>-38.36250000000007</v>
      </c>
      <c r="F8" s="6">
        <f>1000/E8</f>
        <v>-26.067122841316323</v>
      </c>
    </row>
    <row r="9" spans="1:6" ht="13.5">
      <c r="A9" s="3" t="s">
        <v>5</v>
      </c>
      <c r="B9" s="2">
        <f>B8-100</f>
        <v>2350</v>
      </c>
      <c r="C9" s="4">
        <f>B9*$C$19</f>
        <v>1057.5</v>
      </c>
      <c r="D9" s="5">
        <f>C9/$D$19</f>
        <v>901.518749999998</v>
      </c>
      <c r="E9" s="6">
        <f>D9-D8</f>
        <v>-38.362499999999955</v>
      </c>
      <c r="F9" s="6">
        <f>1000/E9</f>
        <v>-26.06712284131639</v>
      </c>
    </row>
    <row r="10" spans="1:6" ht="13.5">
      <c r="A10" s="3" t="s">
        <v>6</v>
      </c>
      <c r="B10" s="2">
        <f>B9-100</f>
        <v>2250</v>
      </c>
      <c r="C10" s="4">
        <f>B10*$C$19</f>
        <v>1012.5</v>
      </c>
      <c r="D10" s="5">
        <f>C10/$D$19</f>
        <v>863.1562499999982</v>
      </c>
      <c r="E10" s="6">
        <f>D10-D9</f>
        <v>-38.36250000000007</v>
      </c>
      <c r="F10" s="6">
        <f>1000/E10</f>
        <v>-26.067122841316323</v>
      </c>
    </row>
    <row r="11" spans="1:6" ht="13.5">
      <c r="A11" s="3" t="s">
        <v>7</v>
      </c>
      <c r="B11" s="2">
        <f>B10-100</f>
        <v>2150</v>
      </c>
      <c r="C11" s="4">
        <f>B11*$C$19</f>
        <v>967.5</v>
      </c>
      <c r="D11" s="5">
        <f>C11/$D$19</f>
        <v>824.7937499999982</v>
      </c>
      <c r="E11" s="6">
        <f>D11-D10</f>
        <v>-38.362499999999955</v>
      </c>
      <c r="F11" s="6">
        <f>1000/E11</f>
        <v>-26.06712284131639</v>
      </c>
    </row>
    <row r="12" spans="1:6" ht="13.5">
      <c r="A12" s="3" t="s">
        <v>8</v>
      </c>
      <c r="B12" s="2">
        <f>B11-100</f>
        <v>2050</v>
      </c>
      <c r="C12" s="4">
        <f>B12*$C$19</f>
        <v>922.5</v>
      </c>
      <c r="D12" s="5">
        <f>C12/$D$19</f>
        <v>786.4312499999983</v>
      </c>
      <c r="E12" s="6">
        <f>D12-D11</f>
        <v>-38.362499999999955</v>
      </c>
      <c r="F12" s="6">
        <f>1000/E12</f>
        <v>-26.06712284131639</v>
      </c>
    </row>
    <row r="13" spans="1:6" ht="13.5">
      <c r="A13" s="3" t="s">
        <v>9</v>
      </c>
      <c r="B13" s="2">
        <f>B12-100</f>
        <v>1950</v>
      </c>
      <c r="C13" s="4">
        <f>B13*$C$19</f>
        <v>877.5</v>
      </c>
      <c r="D13" s="5">
        <f>C13/$D$19</f>
        <v>748.0687499999984</v>
      </c>
      <c r="E13" s="6">
        <f>D13-D12</f>
        <v>-38.362499999999045</v>
      </c>
      <c r="F13" s="6">
        <f>1000/E13</f>
        <v>-26.067122841317</v>
      </c>
    </row>
    <row r="14" spans="1:6" ht="13.5">
      <c r="A14" s="3" t="s">
        <v>10</v>
      </c>
      <c r="B14" s="2">
        <f>B13-100</f>
        <v>1850</v>
      </c>
      <c r="C14" s="4">
        <f>B14*$C$19</f>
        <v>832.5</v>
      </c>
      <c r="D14" s="5">
        <f>C14/$D$19</f>
        <v>709.7062499999985</v>
      </c>
      <c r="E14" s="6">
        <f>D14-D13</f>
        <v>-38.362499999999955</v>
      </c>
      <c r="F14" s="6">
        <f>1000/E14</f>
        <v>-26.06712284131639</v>
      </c>
    </row>
    <row r="15" spans="1:6" ht="13.5">
      <c r="A15" s="3" t="s">
        <v>11</v>
      </c>
      <c r="B15" s="2">
        <f>B14-100</f>
        <v>1750</v>
      </c>
      <c r="C15" s="4">
        <f>B15*$C$19</f>
        <v>787.5</v>
      </c>
      <c r="D15" s="5">
        <f>C15/$D$19</f>
        <v>671.3437499999985</v>
      </c>
      <c r="E15" s="6">
        <f>D15-D14</f>
        <v>-38.36250000000007</v>
      </c>
      <c r="F15" s="6">
        <f>1000/E15</f>
        <v>-26.067122841316323</v>
      </c>
    </row>
    <row r="16" spans="1:6" ht="13.5">
      <c r="A16" s="3" t="s">
        <v>12</v>
      </c>
      <c r="B16" s="2">
        <f>B15-100</f>
        <v>1650</v>
      </c>
      <c r="C16" s="4">
        <f>B16*$C$19</f>
        <v>742.5</v>
      </c>
      <c r="D16" s="5">
        <f>C16/$D$19</f>
        <v>632.9812499999987</v>
      </c>
      <c r="E16" s="6">
        <f>D16-D15</f>
        <v>-38.362499999999955</v>
      </c>
      <c r="F16" s="6">
        <f>1000/E16</f>
        <v>-26.06712284131639</v>
      </c>
    </row>
    <row r="18" spans="3:4" ht="13.5">
      <c r="C18" s="4" t="s">
        <v>15</v>
      </c>
      <c r="D18" s="2" t="s">
        <v>17</v>
      </c>
    </row>
    <row r="19" spans="3:4" ht="13.5">
      <c r="C19" s="4">
        <v>0.45</v>
      </c>
      <c r="D19" s="2">
        <f>1200/1023</f>
        <v>1.1730205278592376</v>
      </c>
    </row>
  </sheetData>
  <sheetProtection/>
  <mergeCells count="1">
    <mergeCell ref="A2:E2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="160" zoomScaleNormal="160" workbookViewId="0" topLeftCell="A1">
      <selection activeCell="A1" sqref="A1"/>
    </sheetView>
  </sheetViews>
  <sheetFormatPr defaultColWidth="10.00390625" defaultRowHeight="12.75"/>
  <cols>
    <col min="1" max="1" width="10.140625" style="6" bestFit="1" customWidth="1"/>
    <col min="2" max="2" width="10.140625" style="10" bestFit="1" customWidth="1"/>
    <col min="3" max="3" width="10.140625" style="5" bestFit="1" customWidth="1"/>
    <col min="4" max="4" width="10.140625" style="2" bestFit="1" customWidth="1"/>
    <col min="5" max="6" width="10.140625" style="6" bestFit="1" customWidth="1"/>
    <col min="7" max="10" width="10.140625" style="2" bestFit="1" customWidth="1"/>
    <col min="11" max="256" width="10.140625" style="0" bestFit="1" customWidth="1"/>
  </cols>
  <sheetData>
    <row r="2" spans="1:4" ht="13.5">
      <c r="A2" s="9" t="s">
        <v>20</v>
      </c>
      <c r="B2" s="11"/>
      <c r="C2" s="12"/>
      <c r="D2" s="8"/>
    </row>
    <row r="3" spans="1:4" ht="13.5">
      <c r="A3" s="9"/>
      <c r="B3" s="11"/>
      <c r="C3" s="12"/>
      <c r="D3" s="8"/>
    </row>
    <row r="4" spans="1:4" ht="13.5">
      <c r="A4" s="6" t="s">
        <v>1</v>
      </c>
      <c r="B4" s="10" t="s">
        <v>23</v>
      </c>
      <c r="C4" s="5" t="s">
        <v>25</v>
      </c>
      <c r="D4" s="2" t="s">
        <v>27</v>
      </c>
    </row>
    <row r="5" spans="1:4" ht="13.5">
      <c r="A5" s="6" t="s">
        <v>21</v>
      </c>
      <c r="B5" s="10" t="s">
        <v>24</v>
      </c>
      <c r="C5" s="5" t="s">
        <v>26</v>
      </c>
      <c r="D5" s="2">
        <v>5.2</v>
      </c>
    </row>
    <row r="7" spans="1:4" ht="13.5">
      <c r="A7" s="6">
        <v>0</v>
      </c>
      <c r="B7" s="10">
        <v>2.59</v>
      </c>
      <c r="D7" s="5">
        <f>B7/($D$5/1023)</f>
        <v>509.53269230766176</v>
      </c>
    </row>
    <row r="8" spans="1:4" ht="13.5">
      <c r="A8" s="6">
        <v>0.5</v>
      </c>
      <c r="B8" s="10">
        <v>2.633</v>
      </c>
      <c r="C8" s="5">
        <f>(B8-B7)/(A8-A7)*1000</f>
        <v>86</v>
      </c>
      <c r="D8" s="5">
        <f>B8/($D$5/1023)</f>
        <v>517.9921153845844</v>
      </c>
    </row>
    <row r="9" spans="1:4" ht="13.5">
      <c r="A9" s="6">
        <v>1</v>
      </c>
      <c r="B9" s="10">
        <v>2.7</v>
      </c>
      <c r="C9" s="5">
        <f>(B9-B8)/(A9-A8)*1000</f>
        <v>134</v>
      </c>
      <c r="D9" s="5">
        <f>B9/($D$5/1023)</f>
        <v>531.1730769230452</v>
      </c>
    </row>
    <row r="10" spans="1:4" ht="13.5">
      <c r="A10" s="6">
        <v>2</v>
      </c>
      <c r="B10" s="10">
        <v>2.836</v>
      </c>
      <c r="C10" s="5">
        <f>(B10-B9)/(A10-A9)*1000</f>
        <v>136</v>
      </c>
      <c r="D10" s="5">
        <f>B10/($D$5/1023)</f>
        <v>557.9284615384281</v>
      </c>
    </row>
    <row r="11" spans="1:4" ht="13.5">
      <c r="A11" s="6">
        <v>3</v>
      </c>
      <c r="B11" s="10">
        <v>2.98</v>
      </c>
      <c r="C11" s="5">
        <f>(B11-B10)/(A11-A10)*1000</f>
        <v>144</v>
      </c>
      <c r="D11" s="5">
        <f>B11/($D$5/1023)</f>
        <v>586.2576923076572</v>
      </c>
    </row>
    <row r="12" spans="1:4" ht="13.5">
      <c r="A12" s="6">
        <v>4</v>
      </c>
      <c r="B12" s="10">
        <v>3.126</v>
      </c>
      <c r="C12" s="5">
        <f>(B12-B11)/(A12-A11)*1000</f>
        <v>146</v>
      </c>
      <c r="D12" s="5">
        <f>B12/($D$5/1023)</f>
        <v>614.9803846153478</v>
      </c>
    </row>
    <row r="13" spans="1:4" ht="13.5">
      <c r="A13" s="6">
        <v>4.5</v>
      </c>
      <c r="B13" s="10">
        <v>3.201</v>
      </c>
      <c r="C13" s="5">
        <f>(B13-B12)/(A13-A12)*1000</f>
        <v>150</v>
      </c>
      <c r="D13" s="5">
        <f>B13/($D$5/1023)</f>
        <v>629.7351923076546</v>
      </c>
    </row>
    <row r="14" spans="1:4" ht="13.5">
      <c r="A14" s="6">
        <v>5</v>
      </c>
      <c r="B14" s="10">
        <v>3.27</v>
      </c>
      <c r="C14" s="5">
        <f>(B14-B13)/(A14-A13)*1000</f>
        <v>138</v>
      </c>
      <c r="D14" s="5">
        <f>B14/($D$5/1023)</f>
        <v>643.3096153845769</v>
      </c>
    </row>
    <row r="15" spans="1:4" ht="13.5">
      <c r="A15" s="6">
        <v>6</v>
      </c>
      <c r="B15" s="10">
        <v>3.42</v>
      </c>
      <c r="C15" s="5">
        <f>(B15-B14)/(A15-A14)*1000</f>
        <v>150</v>
      </c>
      <c r="D15" s="5">
        <f>B15/($D$5/1023)</f>
        <v>672.8192307691904</v>
      </c>
    </row>
    <row r="16" ht="13.5">
      <c r="D16" s="5"/>
    </row>
    <row r="17" spans="1:4" ht="13.5">
      <c r="A17" s="13" t="s">
        <v>22</v>
      </c>
      <c r="B17" s="14"/>
      <c r="C17" s="5">
        <f>(B15-B7)/(A15-A7)*1000</f>
        <v>138.333333333333</v>
      </c>
      <c r="D17" s="5"/>
    </row>
    <row r="18" ht="13.5">
      <c r="D18" s="5"/>
    </row>
  </sheetData>
  <sheetProtection/>
  <mergeCells count="2">
    <mergeCell ref="A2:D2"/>
    <mergeCell ref="A17:B17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zoomScale="160" zoomScaleNormal="160" workbookViewId="0" topLeftCell="A4">
      <selection activeCell="E19" sqref="E19"/>
    </sheetView>
  </sheetViews>
  <sheetFormatPr defaultColWidth="10.00390625" defaultRowHeight="12.75"/>
  <cols>
    <col min="1" max="2" width="10.140625" style="2" bestFit="1" customWidth="1"/>
    <col min="3" max="3" width="10.140625" style="4" bestFit="1" customWidth="1"/>
    <col min="4" max="4" width="10.140625" style="2" bestFit="1" customWidth="1"/>
    <col min="5" max="5" width="12.00390625" style="6" customWidth="1"/>
    <col min="6" max="6" width="10.140625" style="6" bestFit="1" customWidth="1"/>
    <col min="7" max="10" width="10.140625" style="2" bestFit="1" customWidth="1"/>
    <col min="11" max="256" width="10.140625" style="0" bestFit="1" customWidth="1"/>
  </cols>
  <sheetData>
    <row r="2" ht="13.5">
      <c r="A2" s="2" t="s">
        <v>20</v>
      </c>
    </row>
    <row r="4" spans="1:5" ht="13.5">
      <c r="A4" s="8" t="s">
        <v>28</v>
      </c>
      <c r="B4" s="8"/>
      <c r="C4" s="15"/>
      <c r="D4" s="8"/>
      <c r="E4" s="9"/>
    </row>
    <row r="5" spans="1:5" ht="13.5">
      <c r="A5" s="8"/>
      <c r="B5" s="8"/>
      <c r="C5" s="15"/>
      <c r="D5" s="8"/>
      <c r="E5" s="9"/>
    </row>
    <row r="6" spans="1:10" ht="13.5">
      <c r="A6" s="2" t="s">
        <v>1</v>
      </c>
      <c r="B6" s="2" t="s">
        <v>16</v>
      </c>
      <c r="C6" s="6"/>
      <c r="D6" s="6"/>
      <c r="E6" s="2"/>
      <c r="F6" s="2"/>
      <c r="I6"/>
      <c r="J6"/>
    </row>
    <row r="7" spans="1:10" ht="13.5">
      <c r="A7" s="3" t="s">
        <v>29</v>
      </c>
      <c r="B7" s="5">
        <v>512</v>
      </c>
      <c r="C7" s="6"/>
      <c r="D7" s="6"/>
      <c r="E7" s="2"/>
      <c r="F7" s="2"/>
      <c r="I7"/>
      <c r="J7"/>
    </row>
    <row r="8" spans="1:10" ht="13.5">
      <c r="A8" s="3" t="s">
        <v>30</v>
      </c>
      <c r="B8" s="5">
        <v>514</v>
      </c>
      <c r="C8" s="6"/>
      <c r="D8" s="6"/>
      <c r="E8" s="2"/>
      <c r="F8" s="2"/>
      <c r="I8"/>
      <c r="J8"/>
    </row>
    <row r="9" spans="1:10" ht="13.5">
      <c r="A9" s="3" t="s">
        <v>31</v>
      </c>
      <c r="B9" s="5">
        <v>520</v>
      </c>
      <c r="C9" s="6"/>
      <c r="D9" s="6"/>
      <c r="E9" s="2"/>
      <c r="F9" s="2"/>
      <c r="I9"/>
      <c r="J9"/>
    </row>
    <row r="10" spans="1:10" ht="13.5">
      <c r="A10" s="3" t="s">
        <v>32</v>
      </c>
      <c r="B10" s="5">
        <v>540</v>
      </c>
      <c r="C10" s="6"/>
      <c r="D10" s="6"/>
      <c r="E10" s="2"/>
      <c r="F10" s="2"/>
      <c r="I10"/>
      <c r="J10"/>
    </row>
    <row r="11" spans="1:10" ht="13.5">
      <c r="A11" s="3" t="s">
        <v>33</v>
      </c>
      <c r="B11" s="5">
        <v>563</v>
      </c>
      <c r="C11" s="6"/>
      <c r="D11" s="6"/>
      <c r="E11" s="2"/>
      <c r="F11" s="2"/>
      <c r="I11"/>
      <c r="J11"/>
    </row>
    <row r="12" spans="1:10" ht="13.5">
      <c r="A12" s="3" t="s">
        <v>34</v>
      </c>
      <c r="B12" s="5">
        <v>589</v>
      </c>
      <c r="C12" s="6"/>
      <c r="D12" s="6"/>
      <c r="E12" s="2"/>
      <c r="F12" s="2"/>
      <c r="I12"/>
      <c r="J12"/>
    </row>
    <row r="13" spans="1:10" ht="13.5">
      <c r="A13" s="3" t="s">
        <v>35</v>
      </c>
      <c r="B13" s="5">
        <v>601</v>
      </c>
      <c r="C13" s="6"/>
      <c r="D13" s="6"/>
      <c r="E13" s="2"/>
      <c r="F13" s="2"/>
      <c r="I13"/>
      <c r="J13"/>
    </row>
    <row r="14" spans="2:10" ht="13.5">
      <c r="B14" s="5"/>
      <c r="C14" s="6"/>
      <c r="D14" s="6"/>
      <c r="E14" s="2"/>
      <c r="F14" s="2"/>
      <c r="I14"/>
      <c r="J14"/>
    </row>
    <row r="15" spans="1:10" ht="13.5">
      <c r="A15" s="8" t="s">
        <v>36</v>
      </c>
      <c r="B15" s="8"/>
      <c r="C15" s="15"/>
      <c r="D15" s="8"/>
      <c r="E15" s="9"/>
      <c r="F15" s="2"/>
      <c r="I15"/>
      <c r="J15"/>
    </row>
    <row r="16" spans="2:10" ht="13.5">
      <c r="B16" s="5"/>
      <c r="C16" s="6"/>
      <c r="D16" s="6"/>
      <c r="E16" s="2"/>
      <c r="F16" s="2"/>
      <c r="I16"/>
      <c r="J16"/>
    </row>
    <row r="17" spans="1:10" ht="13.5">
      <c r="A17" s="2" t="s">
        <v>1</v>
      </c>
      <c r="B17" s="2" t="s">
        <v>16</v>
      </c>
      <c r="C17" s="16"/>
      <c r="D17" s="6"/>
      <c r="E17" s="2"/>
      <c r="F17" s="2"/>
      <c r="I17"/>
      <c r="J17"/>
    </row>
    <row r="18" spans="1:3" ht="13.5">
      <c r="A18" s="3" t="s">
        <v>37</v>
      </c>
      <c r="B18" s="2">
        <v>594</v>
      </c>
      <c r="C18" s="17" t="s">
        <v>40</v>
      </c>
    </row>
    <row r="19" spans="1:5" ht="13.5">
      <c r="A19" s="3" t="s">
        <v>38</v>
      </c>
      <c r="B19" s="2">
        <v>742</v>
      </c>
      <c r="C19" s="17" t="s">
        <v>41</v>
      </c>
      <c r="E19" s="7" t="s">
        <v>44</v>
      </c>
    </row>
    <row r="20" ht="13.5">
      <c r="C20" s="17"/>
    </row>
    <row r="21" spans="1:3" ht="13.5">
      <c r="A21" s="3" t="s">
        <v>39</v>
      </c>
      <c r="B21" s="2">
        <v>661</v>
      </c>
      <c r="C21" s="17" t="s">
        <v>42</v>
      </c>
    </row>
    <row r="22" spans="1:3" ht="13.5">
      <c r="A22" s="3" t="s">
        <v>39</v>
      </c>
      <c r="B22" s="2">
        <v>578</v>
      </c>
      <c r="C22" s="18" t="s">
        <v>43</v>
      </c>
    </row>
    <row r="23" ht="13.5">
      <c r="C23" s="17"/>
    </row>
    <row r="24" ht="13.5">
      <c r="C24" s="17"/>
    </row>
    <row r="25" ht="13.5">
      <c r="C25" s="17"/>
    </row>
    <row r="26" ht="13.5">
      <c r="C26" s="17"/>
    </row>
    <row r="27" ht="13.5">
      <c r="C27" s="17"/>
    </row>
    <row r="28" ht="13.5">
      <c r="C28" s="17"/>
    </row>
    <row r="29" ht="13.5">
      <c r="C29" s="17"/>
    </row>
  </sheetData>
  <sheetProtection/>
  <mergeCells count="3">
    <mergeCell ref="A2:E2"/>
    <mergeCell ref="A4:E4"/>
    <mergeCell ref="A15:E15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2017-09-08T21:07:46Z</dcterms:created>
  <dcterms:modified xsi:type="dcterms:W3CDTF">2017-09-08T19:33:43Z</dcterms:modified>
  <cp:category/>
  <cp:version/>
  <cp:contentType/>
  <cp:contentStatus/>
</cp:coreProperties>
</file>