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80_Montratec\shuttle_carrier\"/>
    </mc:Choice>
  </mc:AlternateContent>
  <bookViews>
    <workbookView xWindow="0" yWindow="0" windowWidth="28800" windowHeight="12360"/>
  </bookViews>
  <sheets>
    <sheet name="Tabelle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H16" i="2" l="1"/>
  <c r="B16" i="2" l="1"/>
  <c r="G16" i="2"/>
  <c r="C16" i="2" s="1"/>
  <c r="K17" i="2"/>
  <c r="A16" i="2" l="1"/>
  <c r="J17" i="2" l="1"/>
  <c r="H17" i="2" s="1"/>
  <c r="D17" i="2" s="1"/>
  <c r="B17" i="2" l="1"/>
  <c r="K18" i="2"/>
  <c r="G17" i="2"/>
  <c r="C17" i="2" s="1"/>
  <c r="A17" i="2" l="1"/>
  <c r="J18" i="2" s="1"/>
  <c r="H18" i="2" l="1"/>
  <c r="D18" i="2" s="1"/>
  <c r="B18" i="2" l="1"/>
  <c r="G18" i="2"/>
  <c r="C18" i="2" s="1"/>
  <c r="K19" i="2"/>
  <c r="A18" i="2" l="1"/>
  <c r="J19" i="2" s="1"/>
  <c r="H19" i="2" l="1"/>
  <c r="D19" i="2" s="1"/>
  <c r="B19" i="2" l="1"/>
  <c r="K20" i="2"/>
  <c r="G19" i="2"/>
  <c r="C19" i="2" s="1"/>
  <c r="A19" i="2" l="1"/>
  <c r="J20" i="2" s="1"/>
  <c r="H20" i="2" l="1"/>
  <c r="D20" i="2" s="1"/>
  <c r="B20" i="2" l="1"/>
  <c r="K21" i="2"/>
  <c r="G20" i="2"/>
  <c r="C20" i="2" s="1"/>
  <c r="A20" i="2" l="1"/>
  <c r="J21" i="2" s="1"/>
  <c r="H21" i="2" l="1"/>
  <c r="D21" i="2" s="1"/>
  <c r="B21" i="2" l="1"/>
  <c r="K22" i="2"/>
  <c r="G21" i="2"/>
  <c r="C21" i="2" s="1"/>
  <c r="A21" i="2" l="1"/>
  <c r="J22" i="2" s="1"/>
  <c r="H22" i="2" l="1"/>
  <c r="D22" i="2" s="1"/>
  <c r="B22" i="2" l="1"/>
  <c r="K23" i="2"/>
  <c r="G22" i="2"/>
  <c r="C22" i="2" s="1"/>
  <c r="A22" i="2" l="1"/>
  <c r="J23" i="2" s="1"/>
  <c r="H23" i="2" s="1"/>
  <c r="D23" i="2" s="1"/>
  <c r="B23" i="2" l="1"/>
  <c r="K24" i="2"/>
  <c r="G23" i="2"/>
  <c r="C23" i="2" s="1"/>
  <c r="A23" i="2" l="1"/>
  <c r="J24" i="2" s="1"/>
  <c r="H24" i="2" s="1"/>
  <c r="D24" i="2" s="1"/>
  <c r="B24" i="2" l="1"/>
  <c r="K25" i="2"/>
  <c r="G24" i="2"/>
  <c r="C24" i="2" s="1"/>
  <c r="A24" i="2" l="1"/>
  <c r="J25" i="2" s="1"/>
  <c r="H25" i="2" l="1"/>
  <c r="D25" i="2" s="1"/>
  <c r="B25" i="2" l="1"/>
  <c r="K26" i="2"/>
  <c r="G25" i="2"/>
  <c r="C25" i="2" s="1"/>
  <c r="A25" i="2" l="1"/>
  <c r="J26" i="2" s="1"/>
  <c r="H26" i="2" l="1"/>
  <c r="D26" i="2" s="1"/>
  <c r="B26" i="2" l="1"/>
  <c r="K27" i="2"/>
  <c r="G26" i="2"/>
  <c r="C26" i="2" s="1"/>
  <c r="A26" i="2" l="1"/>
  <c r="J27" i="2" s="1"/>
  <c r="H27" i="2" l="1"/>
  <c r="D27" i="2" s="1"/>
  <c r="B27" i="2" l="1"/>
  <c r="K28" i="2"/>
  <c r="G27" i="2"/>
  <c r="C27" i="2" s="1"/>
  <c r="A27" i="2" l="1"/>
  <c r="J28" i="2" s="1"/>
  <c r="H28" i="2" l="1"/>
  <c r="D28" i="2" s="1"/>
  <c r="B28" i="2" l="1"/>
  <c r="K29" i="2"/>
  <c r="G28" i="2"/>
  <c r="C28" i="2" s="1"/>
  <c r="A28" i="2" l="1"/>
  <c r="J29" i="2" s="1"/>
  <c r="H29" i="2" l="1"/>
  <c r="D29" i="2" s="1"/>
  <c r="B29" i="2" l="1"/>
  <c r="K30" i="2"/>
  <c r="G29" i="2"/>
  <c r="C29" i="2" s="1"/>
  <c r="A29" i="2" l="1"/>
  <c r="J30" i="2" s="1"/>
  <c r="H30" i="2" l="1"/>
  <c r="D30" i="2" s="1"/>
  <c r="B30" i="2" l="1"/>
  <c r="K31" i="2"/>
  <c r="G30" i="2"/>
  <c r="C30" i="2" s="1"/>
  <c r="A30" i="2" l="1"/>
  <c r="J31" i="2" s="1"/>
  <c r="H31" i="2" l="1"/>
  <c r="D31" i="2" s="1"/>
  <c r="B31" i="2" l="1"/>
  <c r="K32" i="2"/>
  <c r="G31" i="2"/>
  <c r="C31" i="2" s="1"/>
  <c r="A31" i="2" l="1"/>
  <c r="J32" i="2" s="1"/>
  <c r="H32" i="2" l="1"/>
  <c r="D32" i="2" s="1"/>
  <c r="B32" i="2" l="1"/>
  <c r="K33" i="2"/>
  <c r="G32" i="2"/>
  <c r="C32" i="2" s="1"/>
  <c r="A32" i="2" l="1"/>
  <c r="J33" i="2" s="1"/>
  <c r="H33" i="2" l="1"/>
  <c r="D33" i="2" s="1"/>
  <c r="B33" i="2" l="1"/>
  <c r="K34" i="2"/>
  <c r="G33" i="2"/>
  <c r="C33" i="2" s="1"/>
  <c r="A33" i="2" l="1"/>
  <c r="J34" i="2" s="1"/>
  <c r="H34" i="2" l="1"/>
  <c r="D34" i="2" s="1"/>
  <c r="B34" i="2" l="1"/>
  <c r="K35" i="2"/>
  <c r="G34" i="2"/>
  <c r="C34" i="2" s="1"/>
  <c r="A34" i="2" l="1"/>
  <c r="J35" i="2" s="1"/>
  <c r="H35" i="2" l="1"/>
  <c r="D35" i="2" s="1"/>
  <c r="B35" i="2" l="1"/>
  <c r="K36" i="2"/>
  <c r="G35" i="2"/>
  <c r="C35" i="2" s="1"/>
  <c r="A35" i="2" l="1"/>
  <c r="J36" i="2" s="1"/>
  <c r="H36" i="2" l="1"/>
  <c r="D36" i="2" s="1"/>
  <c r="B36" i="2" l="1"/>
  <c r="K37" i="2"/>
  <c r="G36" i="2"/>
  <c r="C36" i="2" s="1"/>
  <c r="A36" i="2" l="1"/>
  <c r="J37" i="2" s="1"/>
  <c r="H37" i="2" l="1"/>
  <c r="D37" i="2" s="1"/>
  <c r="B37" i="2" l="1"/>
  <c r="K38" i="2"/>
  <c r="G37" i="2"/>
  <c r="C37" i="2" s="1"/>
  <c r="A37" i="2" l="1"/>
  <c r="J38" i="2" s="1"/>
  <c r="H38" i="2" l="1"/>
  <c r="D38" i="2" s="1"/>
  <c r="B38" i="2" l="1"/>
  <c r="K39" i="2"/>
  <c r="G38" i="2"/>
  <c r="C38" i="2" s="1"/>
  <c r="A38" i="2" l="1"/>
  <c r="J39" i="2" s="1"/>
  <c r="H39" i="2" l="1"/>
  <c r="D39" i="2" s="1"/>
  <c r="B39" i="2" l="1"/>
  <c r="K40" i="2"/>
  <c r="G39" i="2"/>
  <c r="C39" i="2" s="1"/>
  <c r="A39" i="2" l="1"/>
  <c r="J40" i="2" s="1"/>
  <c r="H40" i="2" l="1"/>
  <c r="D40" i="2" s="1"/>
  <c r="B40" i="2" l="1"/>
  <c r="K41" i="2"/>
  <c r="G40" i="2"/>
  <c r="C40" i="2" s="1"/>
  <c r="A40" i="2" l="1"/>
  <c r="J41" i="2" s="1"/>
  <c r="H41" i="2" l="1"/>
  <c r="D41" i="2" s="1"/>
  <c r="B41" i="2" l="1"/>
  <c r="K42" i="2"/>
  <c r="G41" i="2"/>
  <c r="C41" i="2" s="1"/>
  <c r="A41" i="2" l="1"/>
  <c r="J42" i="2" s="1"/>
  <c r="H42" i="2" l="1"/>
  <c r="D42" i="2" s="1"/>
  <c r="B42" i="2" l="1"/>
  <c r="K43" i="2"/>
  <c r="G42" i="2"/>
  <c r="C42" i="2" s="1"/>
  <c r="A42" i="2" l="1"/>
  <c r="J43" i="2" s="1"/>
  <c r="H43" i="2" l="1"/>
  <c r="D43" i="2" s="1"/>
  <c r="B43" i="2" l="1"/>
  <c r="K44" i="2"/>
  <c r="G43" i="2"/>
  <c r="C43" i="2" s="1"/>
  <c r="A43" i="2" l="1"/>
  <c r="J44" i="2" s="1"/>
  <c r="H44" i="2" l="1"/>
  <c r="D44" i="2" s="1"/>
  <c r="B44" i="2" l="1"/>
  <c r="K45" i="2"/>
  <c r="G44" i="2"/>
  <c r="C44" i="2" s="1"/>
  <c r="A44" i="2" l="1"/>
  <c r="J45" i="2" s="1"/>
  <c r="H45" i="2" l="1"/>
  <c r="D45" i="2" s="1"/>
  <c r="B45" i="2" l="1"/>
  <c r="K46" i="2"/>
  <c r="G45" i="2"/>
  <c r="C45" i="2" s="1"/>
  <c r="A45" i="2" l="1"/>
  <c r="J46" i="2" s="1"/>
  <c r="H46" i="2" l="1"/>
  <c r="D46" i="2" s="1"/>
  <c r="B46" i="2" l="1"/>
  <c r="K47" i="2"/>
  <c r="G46" i="2"/>
  <c r="C46" i="2" s="1"/>
  <c r="A46" i="2" l="1"/>
  <c r="J47" i="2" s="1"/>
  <c r="H47" i="2" l="1"/>
  <c r="D47" i="2" s="1"/>
  <c r="B47" i="2" l="1"/>
  <c r="K48" i="2"/>
  <c r="G47" i="2"/>
  <c r="C47" i="2" s="1"/>
  <c r="A47" i="2" l="1"/>
  <c r="J48" i="2" s="1"/>
  <c r="H48" i="2" l="1"/>
  <c r="D48" i="2" s="1"/>
  <c r="B48" i="2" l="1"/>
  <c r="K49" i="2"/>
  <c r="G48" i="2"/>
  <c r="C48" i="2" s="1"/>
  <c r="A48" i="2" l="1"/>
  <c r="J49" i="2" s="1"/>
  <c r="H49" i="2" l="1"/>
  <c r="D49" i="2" s="1"/>
  <c r="B49" i="2" l="1"/>
  <c r="K50" i="2"/>
  <c r="G49" i="2"/>
  <c r="C49" i="2" s="1"/>
  <c r="A49" i="2" l="1"/>
  <c r="J50" i="2" s="1"/>
  <c r="H50" i="2" l="1"/>
  <c r="D50" i="2" s="1"/>
  <c r="B50" i="2" l="1"/>
  <c r="K51" i="2"/>
  <c r="G50" i="2"/>
  <c r="C50" i="2" s="1"/>
  <c r="A50" i="2" l="1"/>
  <c r="J51" i="2" l="1"/>
  <c r="H51" i="2" s="1"/>
  <c r="D51" i="2" s="1"/>
  <c r="B51" i="2" l="1"/>
  <c r="G51" i="2"/>
  <c r="C51" i="2" s="1"/>
  <c r="A51" i="2" l="1"/>
</calcChain>
</file>

<file path=xl/sharedStrings.xml><?xml version="1.0" encoding="utf-8"?>
<sst xmlns="http://schemas.openxmlformats.org/spreadsheetml/2006/main" count="17" uniqueCount="17">
  <si>
    <t>Kp</t>
  </si>
  <si>
    <t>Ki</t>
  </si>
  <si>
    <t>Ta</t>
  </si>
  <si>
    <t>esum=esum+e</t>
  </si>
  <si>
    <t>Out Gesamt</t>
  </si>
  <si>
    <t>Sollwert (w)</t>
  </si>
  <si>
    <t>Istwert (x)</t>
  </si>
  <si>
    <t>e=w-x</t>
  </si>
  <si>
    <t>OUTp=Kp*e</t>
  </si>
  <si>
    <t>OUTi=Ki*Ta*esum</t>
  </si>
  <si>
    <t>Kd</t>
  </si>
  <si>
    <t>ealt</t>
  </si>
  <si>
    <t>Abtastzeit</t>
  </si>
  <si>
    <t>Differenzialanteil</t>
  </si>
  <si>
    <t>Proportionalanteil</t>
  </si>
  <si>
    <t>Integralanteil</t>
  </si>
  <si>
    <t>OUTd=Kd*(e-ealt)/Ta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</si>
</sst>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333092738407699"/>
          <c:y val="2.5428331875182269E-2"/>
          <c:w val="0.8389881889763779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Tabelle2!$J$16:$J$51</c:f>
              <c:numCache>
                <c:formatCode>General</c:formatCode>
                <c:ptCount val="36"/>
                <c:pt idx="0">
                  <c:v>20</c:v>
                </c:pt>
                <c:pt idx="1">
                  <c:v>3.9800000000000004</c:v>
                </c:pt>
                <c:pt idx="2">
                  <c:v>-7.1879799999999996</c:v>
                </c:pt>
                <c:pt idx="3">
                  <c:v>-11.018428020000002</c:v>
                </c:pt>
                <c:pt idx="4">
                  <c:v>-8.9166631559800003</c:v>
                </c:pt>
                <c:pt idx="5">
                  <c:v>-4.0948711880600195</c:v>
                </c:pt>
                <c:pt idx="6">
                  <c:v>0.43343244081207644</c:v>
                </c:pt>
                <c:pt idx="7">
                  <c:v>2.9773351301495516</c:v>
                </c:pt>
                <c:pt idx="8">
                  <c:v>3.3147270926317507</c:v>
                </c:pt>
                <c:pt idx="9">
                  <c:v>2.1934779437952248</c:v>
                </c:pt>
                <c:pt idx="10">
                  <c:v>0.64479591808653836</c:v>
                </c:pt>
                <c:pt idx="11">
                  <c:v>-0.54190423169641688</c:v>
                </c:pt>
                <c:pt idx="12">
                  <c:v>-1.037524610763549</c:v>
                </c:pt>
                <c:pt idx="13">
                  <c:v>-0.92057807366912447</c:v>
                </c:pt>
                <c:pt idx="14">
                  <c:v>-0.4827914888609815</c:v>
                </c:pt>
                <c:pt idx="15">
                  <c:v>-2.7323782479416858E-2</c:v>
                </c:pt>
                <c:pt idx="16">
                  <c:v>0.25686867321971518</c:v>
                </c:pt>
                <c:pt idx="17">
                  <c:v>0.32480795260199075</c:v>
                </c:pt>
                <c:pt idx="18">
                  <c:v>0.23586459236687665</c:v>
                </c:pt>
                <c:pt idx="19">
                  <c:v>8.8309621918674919E-2</c:v>
                </c:pt>
                <c:pt idx="20">
                  <c:v>-3.5488597507502995E-2</c:v>
                </c:pt>
                <c:pt idx="21">
                  <c:v>-9.5595846911230575E-2</c:v>
                </c:pt>
                <c:pt idx="22">
                  <c:v>-9.3485548758997339E-2</c:v>
                </c:pt>
                <c:pt idx="23">
                  <c:v>-5.4887367911614415E-2</c:v>
                </c:pt>
                <c:pt idx="24">
                  <c:v>-9.8100001212340499E-3</c:v>
                </c:pt>
                <c:pt idx="25">
                  <c:v>2.115394141454479E-2</c:v>
                </c:pt>
                <c:pt idx="26">
                  <c:v>3.1284843196448781E-2</c:v>
                </c:pt>
                <c:pt idx="27">
                  <c:v>2.4870280026765536E-2</c:v>
                </c:pt>
                <c:pt idx="28">
                  <c:v>1.108997557920096E-2</c:v>
                </c:pt>
                <c:pt idx="29">
                  <c:v>-1.6068315797402866E-3</c:v>
                </c:pt>
                <c:pt idx="30">
                  <c:v>-8.5832667404975426E-3</c:v>
                </c:pt>
                <c:pt idx="31">
                  <c:v>-9.3415415127510639E-3</c:v>
                </c:pt>
                <c:pt idx="32">
                  <c:v>-6.0661079313912552E-3</c:v>
                </c:pt>
                <c:pt idx="33">
                  <c:v>-1.6784383183724811E-3</c:v>
                </c:pt>
                <c:pt idx="34">
                  <c:v>1.624426540756117E-3</c:v>
                </c:pt>
                <c:pt idx="35">
                  <c:v>2.9574596446847188E-3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A-49F0-99E3-CE67DBEA9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73128"/>
        <c:axId val="201974112"/>
      </c:lineChart>
      <c:catAx>
        <c:axId val="201973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1974112"/>
        <c:crosses val="autoZero"/>
        <c:auto val="1"/>
        <c:lblAlgn val="ctr"/>
        <c:lblOffset val="100"/>
        <c:noMultiLvlLbl val="0"/>
      </c:catAx>
      <c:valAx>
        <c:axId val="201974112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197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123825</xdr:rowOff>
    </xdr:from>
    <xdr:to>
      <xdr:col>10</xdr:col>
      <xdr:colOff>495300</xdr:colOff>
      <xdr:row>13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586C2A-542F-4CC3-B90F-1556B9465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1"/>
  <sheetViews>
    <sheetView tabSelected="1" workbookViewId="0">
      <selection activeCell="B10" sqref="B10"/>
    </sheetView>
  </sheetViews>
  <sheetFormatPr baseColWidth="10" defaultRowHeight="15" x14ac:dyDescent="0.25"/>
  <cols>
    <col min="2" max="2" width="19.5703125" customWidth="1"/>
    <col min="3" max="3" width="17" bestFit="1" customWidth="1"/>
    <col min="4" max="4" width="19.85546875" bestFit="1" customWidth="1"/>
    <col min="5" max="5" width="14.7109375" bestFit="1" customWidth="1"/>
    <col min="7" max="7" width="17.140625" customWidth="1"/>
    <col min="8" max="8" width="14.85546875" customWidth="1"/>
    <col min="9" max="9" width="14.42578125" customWidth="1"/>
    <col min="10" max="10" width="15.42578125" customWidth="1"/>
  </cols>
  <sheetData>
    <row r="3" spans="1:15" x14ac:dyDescent="0.25">
      <c r="A3" t="s">
        <v>0</v>
      </c>
      <c r="B3">
        <v>0.02</v>
      </c>
      <c r="D3" t="s">
        <v>14</v>
      </c>
    </row>
    <row r="4" spans="1:15" x14ac:dyDescent="0.25">
      <c r="A4" t="s">
        <v>1</v>
      </c>
      <c r="B4">
        <v>1E-3</v>
      </c>
      <c r="D4" t="s">
        <v>15</v>
      </c>
    </row>
    <row r="5" spans="1:15" x14ac:dyDescent="0.25">
      <c r="A5" t="s">
        <v>2</v>
      </c>
      <c r="B5">
        <v>20</v>
      </c>
      <c r="D5" t="s">
        <v>12</v>
      </c>
    </row>
    <row r="6" spans="1:15" x14ac:dyDescent="0.25">
      <c r="A6" t="s">
        <v>10</v>
      </c>
      <c r="B6">
        <v>1E-3</v>
      </c>
      <c r="D6" t="s">
        <v>13</v>
      </c>
    </row>
    <row r="15" spans="1:15" x14ac:dyDescent="0.25">
      <c r="A15" s="1" t="s">
        <v>4</v>
      </c>
      <c r="B15" s="1" t="s">
        <v>8</v>
      </c>
      <c r="C15" s="1" t="s">
        <v>9</v>
      </c>
      <c r="D15" s="1" t="s">
        <v>16</v>
      </c>
      <c r="E15" s="1"/>
      <c r="F15" s="1"/>
      <c r="G15" s="1" t="s">
        <v>3</v>
      </c>
      <c r="H15" s="1" t="s">
        <v>7</v>
      </c>
      <c r="I15" s="1" t="s">
        <v>5</v>
      </c>
      <c r="J15" s="1" t="s">
        <v>6</v>
      </c>
      <c r="K15" s="1" t="s">
        <v>11</v>
      </c>
      <c r="L15" s="1"/>
      <c r="M15" s="1"/>
      <c r="N15" s="1"/>
      <c r="O15" s="1"/>
    </row>
    <row r="16" spans="1:15" x14ac:dyDescent="0.25">
      <c r="A16" s="2">
        <f>SUM(B16+C16+D16)</f>
        <v>-0.80100000000000005</v>
      </c>
      <c r="B16">
        <f>$B$3*H16</f>
        <v>-0.4</v>
      </c>
      <c r="C16">
        <f>$B$4*$B$5*G16</f>
        <v>-0.4</v>
      </c>
      <c r="D16">
        <f>$B$6*((H16-K16)/$B$5)</f>
        <v>-1E-3</v>
      </c>
      <c r="G16">
        <f>SUM(0+H16)</f>
        <v>-20</v>
      </c>
      <c r="H16">
        <f t="shared" ref="H16:H51" si="0">SUM(I16-J16)</f>
        <v>-20</v>
      </c>
      <c r="I16">
        <v>0</v>
      </c>
      <c r="J16">
        <v>20</v>
      </c>
      <c r="K16">
        <v>0</v>
      </c>
    </row>
    <row r="17" spans="1:11" x14ac:dyDescent="0.25">
      <c r="A17" s="2">
        <f>SUM(B17+C17+D17)</f>
        <v>-0.55839899999999998</v>
      </c>
      <c r="B17">
        <f t="shared" ref="B17:B51" si="1">$B$3*H17</f>
        <v>-7.9600000000000004E-2</v>
      </c>
      <c r="C17">
        <f t="shared" ref="C17:C51" si="2">$B$4*$B$5*G17</f>
        <v>-0.47960000000000003</v>
      </c>
      <c r="D17">
        <f t="shared" ref="D16:D51" si="3">$B$6*((H17-K17)/$B$5)</f>
        <v>8.0099999999999995E-4</v>
      </c>
      <c r="G17">
        <f>SUM(G16+H17)</f>
        <v>-23.98</v>
      </c>
      <c r="H17">
        <f t="shared" si="0"/>
        <v>-3.9800000000000004</v>
      </c>
      <c r="I17">
        <v>0</v>
      </c>
      <c r="J17">
        <f t="shared" ref="J17:J51" si="4">J16+($B$5*A16)</f>
        <v>3.9800000000000004</v>
      </c>
      <c r="K17">
        <f>SUM(H16)</f>
        <v>-20</v>
      </c>
    </row>
    <row r="18" spans="1:11" x14ac:dyDescent="0.25">
      <c r="A18" s="2">
        <f t="shared" ref="A18:A51" si="5">SUM(B18+C18+D18)</f>
        <v>-0.19152240100000006</v>
      </c>
      <c r="B18">
        <f t="shared" si="1"/>
        <v>0.14375959999999999</v>
      </c>
      <c r="C18">
        <f t="shared" si="2"/>
        <v>-0.33584040000000004</v>
      </c>
      <c r="D18">
        <f t="shared" si="3"/>
        <v>5.58399E-4</v>
      </c>
      <c r="G18">
        <f>SUM(G17+H18)</f>
        <v>-16.792020000000001</v>
      </c>
      <c r="H18">
        <f t="shared" si="0"/>
        <v>7.1879799999999996</v>
      </c>
      <c r="I18">
        <v>0</v>
      </c>
      <c r="J18">
        <f t="shared" si="4"/>
        <v>-7.1879799999999996</v>
      </c>
      <c r="K18">
        <f>SUM(H17)</f>
        <v>-3.9800000000000004</v>
      </c>
    </row>
    <row r="19" spans="1:11" x14ac:dyDescent="0.25">
      <c r="A19" s="2">
        <f t="shared" si="5"/>
        <v>0.10508824320100006</v>
      </c>
      <c r="B19">
        <f t="shared" si="1"/>
        <v>0.22036856040000005</v>
      </c>
      <c r="C19">
        <f t="shared" si="2"/>
        <v>-0.11547183959999999</v>
      </c>
      <c r="D19">
        <f t="shared" si="3"/>
        <v>1.9152240100000012E-4</v>
      </c>
      <c r="G19">
        <f t="shared" ref="G19:G51" si="6">SUM(G18+H19)</f>
        <v>-5.7735919799999991</v>
      </c>
      <c r="H19">
        <f t="shared" si="0"/>
        <v>11.018428020000002</v>
      </c>
      <c r="I19">
        <v>0</v>
      </c>
      <c r="J19">
        <f t="shared" si="4"/>
        <v>-11.018428020000002</v>
      </c>
      <c r="K19">
        <f>SUM(H18)</f>
        <v>7.1879799999999996</v>
      </c>
    </row>
    <row r="20" spans="1:11" x14ac:dyDescent="0.25">
      <c r="A20" s="2">
        <f t="shared" si="5"/>
        <v>0.24108959839599906</v>
      </c>
      <c r="B20">
        <f t="shared" si="1"/>
        <v>0.17833326311960002</v>
      </c>
      <c r="C20">
        <f t="shared" si="2"/>
        <v>6.2861423519600029E-2</v>
      </c>
      <c r="D20">
        <f t="shared" si="3"/>
        <v>-1.0508824320100008E-4</v>
      </c>
      <c r="G20">
        <f t="shared" si="6"/>
        <v>3.1430711759800012</v>
      </c>
      <c r="H20">
        <f t="shared" si="0"/>
        <v>8.9166631559800003</v>
      </c>
      <c r="I20">
        <v>0</v>
      </c>
      <c r="J20">
        <f t="shared" si="4"/>
        <v>-8.9166631559800003</v>
      </c>
      <c r="K20">
        <f>SUM(H19)</f>
        <v>11.018428020000002</v>
      </c>
    </row>
    <row r="21" spans="1:11" x14ac:dyDescent="0.25">
      <c r="A21" s="2">
        <f t="shared" si="5"/>
        <v>0.22641518144360481</v>
      </c>
      <c r="B21">
        <f t="shared" si="1"/>
        <v>8.1897423761200391E-2</v>
      </c>
      <c r="C21">
        <f t="shared" si="2"/>
        <v>0.14475884728080041</v>
      </c>
      <c r="D21">
        <f t="shared" si="3"/>
        <v>-2.4108959839599903E-4</v>
      </c>
      <c r="G21">
        <f t="shared" si="6"/>
        <v>7.2379423640400207</v>
      </c>
      <c r="H21">
        <f t="shared" si="0"/>
        <v>4.0948711880600195</v>
      </c>
      <c r="I21">
        <v>0</v>
      </c>
      <c r="J21">
        <f t="shared" si="4"/>
        <v>-4.0948711880600195</v>
      </c>
      <c r="K21">
        <f t="shared" ref="K21:K51" si="7">SUM(H20)</f>
        <v>8.9166631559800003</v>
      </c>
    </row>
    <row r="22" spans="1:11" x14ac:dyDescent="0.25">
      <c r="A22" s="2">
        <f t="shared" si="5"/>
        <v>0.12719513446687375</v>
      </c>
      <c r="B22">
        <f t="shared" si="1"/>
        <v>-8.6686488162415285E-3</v>
      </c>
      <c r="C22">
        <f t="shared" si="2"/>
        <v>0.13609019846455889</v>
      </c>
      <c r="D22">
        <f t="shared" si="3"/>
        <v>-2.2641518144360479E-4</v>
      </c>
      <c r="G22">
        <f t="shared" si="6"/>
        <v>6.8045099232279442</v>
      </c>
      <c r="H22">
        <f t="shared" si="0"/>
        <v>-0.43343244081207644</v>
      </c>
      <c r="I22">
        <v>0</v>
      </c>
      <c r="J22">
        <f t="shared" si="4"/>
        <v>0.43343244081207644</v>
      </c>
      <c r="K22">
        <f t="shared" si="7"/>
        <v>4.0948711880600195</v>
      </c>
    </row>
    <row r="23" spans="1:11" x14ac:dyDescent="0.25">
      <c r="A23" s="2">
        <f t="shared" si="5"/>
        <v>1.6869598124109941E-2</v>
      </c>
      <c r="B23">
        <f t="shared" si="1"/>
        <v>-5.9546702602991032E-2</v>
      </c>
      <c r="C23">
        <f t="shared" si="2"/>
        <v>7.6543495861567848E-2</v>
      </c>
      <c r="D23">
        <f t="shared" si="3"/>
        <v>-1.2719513446687376E-4</v>
      </c>
      <c r="G23">
        <f t="shared" si="6"/>
        <v>3.8271747930783926</v>
      </c>
      <c r="H23">
        <f t="shared" si="0"/>
        <v>-2.9773351301495516</v>
      </c>
      <c r="I23">
        <v>0</v>
      </c>
      <c r="J23">
        <f t="shared" si="4"/>
        <v>2.9773351301495516</v>
      </c>
      <c r="K23">
        <f t="shared" si="7"/>
        <v>-0.43343244081207644</v>
      </c>
    </row>
    <row r="24" spans="1:11" x14ac:dyDescent="0.25">
      <c r="A24" s="2">
        <f t="shared" si="5"/>
        <v>-5.6062457441826287E-2</v>
      </c>
      <c r="B24">
        <f t="shared" si="1"/>
        <v>-6.6294541852635017E-2</v>
      </c>
      <c r="C24">
        <f t="shared" si="2"/>
        <v>1.0248954008932838E-2</v>
      </c>
      <c r="D24">
        <f t="shared" si="3"/>
        <v>-1.6869598124109951E-5</v>
      </c>
      <c r="G24">
        <f t="shared" si="6"/>
        <v>0.5124477004466419</v>
      </c>
      <c r="H24">
        <f t="shared" si="0"/>
        <v>-3.3147270926317507</v>
      </c>
      <c r="I24">
        <v>0</v>
      </c>
      <c r="J24">
        <f t="shared" si="4"/>
        <v>3.3147270926317507</v>
      </c>
      <c r="K24">
        <f t="shared" si="7"/>
        <v>-2.9773351301495516</v>
      </c>
    </row>
    <row r="25" spans="1:11" x14ac:dyDescent="0.25">
      <c r="A25" s="2">
        <f t="shared" si="5"/>
        <v>-7.743410128543432E-2</v>
      </c>
      <c r="B25">
        <f t="shared" si="1"/>
        <v>-4.3869558875904498E-2</v>
      </c>
      <c r="C25">
        <f t="shared" si="2"/>
        <v>-3.362060486697166E-2</v>
      </c>
      <c r="D25">
        <f t="shared" si="3"/>
        <v>5.6062457441826293E-5</v>
      </c>
      <c r="G25">
        <f t="shared" si="6"/>
        <v>-1.6810302433485829</v>
      </c>
      <c r="H25">
        <f t="shared" si="0"/>
        <v>-2.1934779437952248</v>
      </c>
      <c r="I25">
        <v>0</v>
      </c>
      <c r="J25">
        <f t="shared" si="4"/>
        <v>2.1934779437952248</v>
      </c>
      <c r="K25">
        <f t="shared" si="7"/>
        <v>-3.3147270926317507</v>
      </c>
    </row>
    <row r="26" spans="1:11" x14ac:dyDescent="0.25">
      <c r="A26" s="2">
        <f t="shared" si="5"/>
        <v>-5.9335007489147766E-2</v>
      </c>
      <c r="B26">
        <f t="shared" si="1"/>
        <v>-1.2895918361730768E-2</v>
      </c>
      <c r="C26">
        <f t="shared" si="2"/>
        <v>-4.6516523228702429E-2</v>
      </c>
      <c r="D26">
        <f t="shared" si="3"/>
        <v>7.7434101285434322E-5</v>
      </c>
      <c r="G26">
        <f t="shared" si="6"/>
        <v>-2.3258261614351214</v>
      </c>
      <c r="H26">
        <f t="shared" si="0"/>
        <v>-0.64479591808653836</v>
      </c>
      <c r="I26">
        <v>0</v>
      </c>
      <c r="J26">
        <f t="shared" si="4"/>
        <v>0.64479591808653836</v>
      </c>
      <c r="K26">
        <f t="shared" si="7"/>
        <v>-2.1934779437952248</v>
      </c>
    </row>
    <row r="27" spans="1:11" x14ac:dyDescent="0.25">
      <c r="A27" s="2">
        <f t="shared" si="5"/>
        <v>-2.4781018953356604E-2</v>
      </c>
      <c r="B27">
        <f t="shared" si="1"/>
        <v>1.0838084633928338E-2</v>
      </c>
      <c r="C27">
        <f t="shared" si="2"/>
        <v>-3.5678438594774091E-2</v>
      </c>
      <c r="D27">
        <f t="shared" si="3"/>
        <v>5.9335007489147757E-5</v>
      </c>
      <c r="G27">
        <f t="shared" si="6"/>
        <v>-1.7839219297387046</v>
      </c>
      <c r="H27">
        <f t="shared" si="0"/>
        <v>0.54190423169641688</v>
      </c>
      <c r="I27">
        <v>0</v>
      </c>
      <c r="J27">
        <f t="shared" si="4"/>
        <v>-0.54190423169641688</v>
      </c>
      <c r="K27">
        <f t="shared" si="7"/>
        <v>-0.64479591808653836</v>
      </c>
    </row>
    <row r="28" spans="1:11" x14ac:dyDescent="0.25">
      <c r="A28" s="2">
        <f t="shared" si="5"/>
        <v>5.8473268547212251E-3</v>
      </c>
      <c r="B28">
        <f t="shared" si="1"/>
        <v>2.075049221527098E-2</v>
      </c>
      <c r="C28">
        <f t="shared" si="2"/>
        <v>-1.4927946379503112E-2</v>
      </c>
      <c r="D28">
        <f t="shared" si="3"/>
        <v>2.4781018953356603E-5</v>
      </c>
      <c r="G28">
        <f t="shared" si="6"/>
        <v>-0.7463973189751556</v>
      </c>
      <c r="H28">
        <f t="shared" si="0"/>
        <v>1.037524610763549</v>
      </c>
      <c r="I28">
        <v>0</v>
      </c>
      <c r="J28">
        <f t="shared" si="4"/>
        <v>-1.037524610763549</v>
      </c>
      <c r="K28">
        <f t="shared" si="7"/>
        <v>0.54190423169641688</v>
      </c>
    </row>
    <row r="29" spans="1:11" x14ac:dyDescent="0.25">
      <c r="A29" s="2">
        <f t="shared" si="5"/>
        <v>2.1889329240407148E-2</v>
      </c>
      <c r="B29">
        <f t="shared" si="1"/>
        <v>1.8411561473382489E-2</v>
      </c>
      <c r="C29">
        <f t="shared" si="2"/>
        <v>3.4836150938793776E-3</v>
      </c>
      <c r="D29">
        <f t="shared" si="3"/>
        <v>-5.8473268547212241E-6</v>
      </c>
      <c r="G29">
        <f t="shared" si="6"/>
        <v>0.17418075469396888</v>
      </c>
      <c r="H29">
        <f t="shared" si="0"/>
        <v>0.92057807366912447</v>
      </c>
      <c r="I29">
        <v>0</v>
      </c>
      <c r="J29">
        <f t="shared" si="4"/>
        <v>-0.92057807366912447</v>
      </c>
      <c r="K29">
        <f t="shared" si="7"/>
        <v>1.037524610763549</v>
      </c>
    </row>
    <row r="30" spans="1:11" x14ac:dyDescent="0.25">
      <c r="A30" s="2">
        <f t="shared" si="5"/>
        <v>2.2773385319078233E-2</v>
      </c>
      <c r="B30">
        <f t="shared" si="1"/>
        <v>9.6558297772196301E-3</v>
      </c>
      <c r="C30">
        <f t="shared" si="2"/>
        <v>1.3139444871099007E-2</v>
      </c>
      <c r="D30">
        <f t="shared" si="3"/>
        <v>-2.1889329240407148E-5</v>
      </c>
      <c r="G30">
        <f t="shared" si="6"/>
        <v>0.65697224355495032</v>
      </c>
      <c r="H30">
        <f t="shared" si="0"/>
        <v>0.4827914888609815</v>
      </c>
      <c r="I30">
        <v>0</v>
      </c>
      <c r="J30">
        <f t="shared" si="4"/>
        <v>-0.4827914888609815</v>
      </c>
      <c r="K30">
        <f t="shared" si="7"/>
        <v>0.92057807366912447</v>
      </c>
    </row>
    <row r="31" spans="1:11" x14ac:dyDescent="0.25">
      <c r="A31" s="2">
        <f t="shared" si="5"/>
        <v>1.4209622784956601E-2</v>
      </c>
      <c r="B31">
        <f t="shared" si="1"/>
        <v>5.4647564958833716E-4</v>
      </c>
      <c r="C31">
        <f t="shared" si="2"/>
        <v>1.3685920520687343E-2</v>
      </c>
      <c r="D31">
        <f t="shared" si="3"/>
        <v>-2.2773385319078233E-5</v>
      </c>
      <c r="G31">
        <f t="shared" si="6"/>
        <v>0.68429602603436712</v>
      </c>
      <c r="H31">
        <f t="shared" si="0"/>
        <v>2.7323782479416858E-2</v>
      </c>
      <c r="I31">
        <v>0</v>
      </c>
      <c r="J31">
        <f t="shared" si="4"/>
        <v>-2.7323782479416858E-2</v>
      </c>
      <c r="K31">
        <f t="shared" si="7"/>
        <v>0.4827914888609815</v>
      </c>
    </row>
    <row r="32" spans="1:11" x14ac:dyDescent="0.25">
      <c r="A32" s="2">
        <f t="shared" si="5"/>
        <v>3.396963969113779E-3</v>
      </c>
      <c r="B32">
        <f t="shared" si="1"/>
        <v>-5.137373464394304E-3</v>
      </c>
      <c r="C32">
        <f t="shared" si="2"/>
        <v>8.5485470562930398E-3</v>
      </c>
      <c r="D32">
        <f t="shared" si="3"/>
        <v>-1.4209622784956602E-5</v>
      </c>
      <c r="G32">
        <f t="shared" si="6"/>
        <v>0.42742735281465194</v>
      </c>
      <c r="H32">
        <f t="shared" si="0"/>
        <v>-0.25686867321971518</v>
      </c>
      <c r="I32">
        <v>0</v>
      </c>
      <c r="J32">
        <f t="shared" si="4"/>
        <v>0.25686867321971518</v>
      </c>
      <c r="K32">
        <f t="shared" si="7"/>
        <v>2.7323782479416858E-2</v>
      </c>
    </row>
    <row r="33" spans="1:11" x14ac:dyDescent="0.25">
      <c r="A33" s="2">
        <f t="shared" si="5"/>
        <v>-4.4471680117557045E-3</v>
      </c>
      <c r="B33">
        <f t="shared" si="1"/>
        <v>-6.4961590520398148E-3</v>
      </c>
      <c r="C33">
        <f t="shared" si="2"/>
        <v>2.0523880042532241E-3</v>
      </c>
      <c r="D33">
        <f t="shared" si="3"/>
        <v>-3.3969639691137784E-6</v>
      </c>
      <c r="G33">
        <f t="shared" si="6"/>
        <v>0.10261940021266119</v>
      </c>
      <c r="H33">
        <f t="shared" si="0"/>
        <v>-0.32480795260199075</v>
      </c>
      <c r="I33">
        <v>0</v>
      </c>
      <c r="J33">
        <f t="shared" si="4"/>
        <v>0.32480795260199075</v>
      </c>
      <c r="K33">
        <f t="shared" si="7"/>
        <v>-0.25686867321971518</v>
      </c>
    </row>
    <row r="34" spans="1:11" x14ac:dyDescent="0.25">
      <c r="A34" s="2">
        <f t="shared" si="5"/>
        <v>-7.3777485224100865E-3</v>
      </c>
      <c r="B34">
        <f t="shared" si="1"/>
        <v>-4.7172918473375328E-3</v>
      </c>
      <c r="C34">
        <f t="shared" si="2"/>
        <v>-2.6649038430843091E-3</v>
      </c>
      <c r="D34">
        <f t="shared" si="3"/>
        <v>4.4471680117557047E-6</v>
      </c>
      <c r="G34">
        <f t="shared" si="6"/>
        <v>-0.13324519215421546</v>
      </c>
      <c r="H34">
        <f t="shared" si="0"/>
        <v>-0.23586459236687665</v>
      </c>
      <c r="I34">
        <v>0</v>
      </c>
      <c r="J34">
        <f t="shared" si="4"/>
        <v>0.23586459236687665</v>
      </c>
      <c r="K34">
        <f t="shared" si="7"/>
        <v>-0.32480795260199075</v>
      </c>
    </row>
    <row r="35" spans="1:11" x14ac:dyDescent="0.25">
      <c r="A35" s="2">
        <f t="shared" si="5"/>
        <v>-6.189910971308896E-3</v>
      </c>
      <c r="B35">
        <f t="shared" si="1"/>
        <v>-1.7661924383734985E-3</v>
      </c>
      <c r="C35">
        <f t="shared" si="2"/>
        <v>-4.4310962814578074E-3</v>
      </c>
      <c r="D35">
        <f t="shared" si="3"/>
        <v>7.3777485224100869E-6</v>
      </c>
      <c r="G35">
        <f t="shared" si="6"/>
        <v>-0.22155481407289038</v>
      </c>
      <c r="H35">
        <f t="shared" si="0"/>
        <v>-8.8309621918674919E-2</v>
      </c>
      <c r="I35">
        <v>0</v>
      </c>
      <c r="J35">
        <f t="shared" si="4"/>
        <v>8.8309621918674919E-2</v>
      </c>
      <c r="K35">
        <f t="shared" si="7"/>
        <v>-0.23586459236687665</v>
      </c>
    </row>
    <row r="36" spans="1:11" x14ac:dyDescent="0.25">
      <c r="A36" s="2">
        <f t="shared" si="5"/>
        <v>-3.0053624701863787E-3</v>
      </c>
      <c r="B36">
        <f t="shared" si="1"/>
        <v>7.0977195015005986E-4</v>
      </c>
      <c r="C36">
        <f t="shared" si="2"/>
        <v>-3.7213243313077475E-3</v>
      </c>
      <c r="D36">
        <f t="shared" si="3"/>
        <v>6.1899109713088959E-6</v>
      </c>
      <c r="G36">
        <f t="shared" si="6"/>
        <v>-0.18606621656538738</v>
      </c>
      <c r="H36">
        <f t="shared" si="0"/>
        <v>3.5488597507502995E-2</v>
      </c>
      <c r="I36">
        <v>0</v>
      </c>
      <c r="J36">
        <f t="shared" si="4"/>
        <v>-3.5488597507502995E-2</v>
      </c>
      <c r="K36">
        <f t="shared" si="7"/>
        <v>-8.8309621918674919E-2</v>
      </c>
    </row>
    <row r="37" spans="1:11" x14ac:dyDescent="0.25">
      <c r="A37" s="2">
        <f t="shared" si="5"/>
        <v>1.0551490761166172E-4</v>
      </c>
      <c r="B37">
        <f t="shared" si="1"/>
        <v>1.9119169382246115E-3</v>
      </c>
      <c r="C37">
        <f t="shared" si="2"/>
        <v>-1.8094073930831362E-3</v>
      </c>
      <c r="D37">
        <f t="shared" si="3"/>
        <v>3.0053624701863791E-6</v>
      </c>
      <c r="G37">
        <f t="shared" si="6"/>
        <v>-9.0470369654156807E-2</v>
      </c>
      <c r="H37">
        <f t="shared" si="0"/>
        <v>9.5595846911230575E-2</v>
      </c>
      <c r="I37">
        <v>0</v>
      </c>
      <c r="J37">
        <f t="shared" si="4"/>
        <v>-9.5595846911230575E-2</v>
      </c>
      <c r="K37">
        <f t="shared" si="7"/>
        <v>3.5488597507502995E-2</v>
      </c>
    </row>
    <row r="38" spans="1:11" x14ac:dyDescent="0.25">
      <c r="A38" s="2">
        <f t="shared" si="5"/>
        <v>1.929909042369146E-3</v>
      </c>
      <c r="B38">
        <f t="shared" si="1"/>
        <v>1.8697109751799469E-3</v>
      </c>
      <c r="C38">
        <f t="shared" si="2"/>
        <v>6.0303582096810642E-5</v>
      </c>
      <c r="D38">
        <f t="shared" si="3"/>
        <v>-1.0551490761166182E-7</v>
      </c>
      <c r="G38">
        <f t="shared" si="6"/>
        <v>3.0151791048405319E-3</v>
      </c>
      <c r="H38">
        <f t="shared" si="0"/>
        <v>9.3485548758997339E-2</v>
      </c>
      <c r="I38">
        <v>0</v>
      </c>
      <c r="J38">
        <f t="shared" si="4"/>
        <v>-9.3485548758997339E-2</v>
      </c>
      <c r="K38">
        <f t="shared" si="7"/>
        <v>9.5595846911230575E-2</v>
      </c>
    </row>
    <row r="39" spans="1:11" x14ac:dyDescent="0.25">
      <c r="A39" s="2">
        <f t="shared" si="5"/>
        <v>2.2538683895190182E-3</v>
      </c>
      <c r="B39">
        <f t="shared" si="1"/>
        <v>1.0977473582322883E-3</v>
      </c>
      <c r="C39">
        <f t="shared" si="2"/>
        <v>1.158050940329099E-3</v>
      </c>
      <c r="D39">
        <f t="shared" si="3"/>
        <v>-1.9299090423691462E-6</v>
      </c>
      <c r="G39">
        <f t="shared" si="6"/>
        <v>5.7902547016454947E-2</v>
      </c>
      <c r="H39">
        <f t="shared" si="0"/>
        <v>5.4887367911614415E-2</v>
      </c>
      <c r="I39">
        <v>0</v>
      </c>
      <c r="J39">
        <f t="shared" si="4"/>
        <v>-5.4887367911614415E-2</v>
      </c>
      <c r="K39">
        <f t="shared" si="7"/>
        <v>9.3485548758997339E-2</v>
      </c>
    </row>
    <row r="40" spans="1:11" x14ac:dyDescent="0.25">
      <c r="A40" s="2">
        <f t="shared" si="5"/>
        <v>1.548197076788942E-3</v>
      </c>
      <c r="B40">
        <f t="shared" si="1"/>
        <v>1.9620000242468101E-4</v>
      </c>
      <c r="C40">
        <f t="shared" si="2"/>
        <v>1.35425094275378E-3</v>
      </c>
      <c r="D40">
        <f t="shared" si="3"/>
        <v>-2.2538683895190183E-6</v>
      </c>
      <c r="G40">
        <f t="shared" si="6"/>
        <v>6.7712547137688997E-2</v>
      </c>
      <c r="H40">
        <f t="shared" si="0"/>
        <v>9.8100001212340499E-3</v>
      </c>
      <c r="I40">
        <v>0</v>
      </c>
      <c r="J40">
        <f t="shared" si="4"/>
        <v>-9.8100001212340499E-3</v>
      </c>
      <c r="K40">
        <f t="shared" si="7"/>
        <v>5.4887367911614415E-2</v>
      </c>
    </row>
    <row r="41" spans="1:11" x14ac:dyDescent="0.25">
      <c r="A41" s="2">
        <f t="shared" si="5"/>
        <v>5.0654508909519938E-4</v>
      </c>
      <c r="B41">
        <f t="shared" si="1"/>
        <v>-4.230788282908958E-4</v>
      </c>
      <c r="C41">
        <f t="shared" si="2"/>
        <v>9.3117211446288413E-4</v>
      </c>
      <c r="D41">
        <f t="shared" si="3"/>
        <v>-1.548197076788942E-6</v>
      </c>
      <c r="G41">
        <f t="shared" si="6"/>
        <v>4.6558605723144207E-2</v>
      </c>
      <c r="H41">
        <f t="shared" si="0"/>
        <v>-2.115394141454479E-2</v>
      </c>
      <c r="I41">
        <v>0</v>
      </c>
      <c r="J41">
        <f t="shared" si="4"/>
        <v>2.115394141454479E-2</v>
      </c>
      <c r="K41">
        <f t="shared" si="7"/>
        <v>9.8100001212340499E-3</v>
      </c>
    </row>
    <row r="42" spans="1:11" x14ac:dyDescent="0.25">
      <c r="A42" s="2">
        <f t="shared" si="5"/>
        <v>-3.2072815848416226E-4</v>
      </c>
      <c r="B42">
        <f t="shared" si="1"/>
        <v>-6.2569686392897558E-4</v>
      </c>
      <c r="C42">
        <f t="shared" si="2"/>
        <v>3.0547525053390855E-4</v>
      </c>
      <c r="D42">
        <f t="shared" si="3"/>
        <v>-5.0654508909519953E-7</v>
      </c>
      <c r="G42">
        <f t="shared" si="6"/>
        <v>1.5273762526695427E-2</v>
      </c>
      <c r="H42">
        <f t="shared" si="0"/>
        <v>-3.1284843196448781E-2</v>
      </c>
      <c r="I42">
        <v>0</v>
      </c>
      <c r="J42">
        <f t="shared" si="4"/>
        <v>3.1284843196448781E-2</v>
      </c>
      <c r="K42">
        <f t="shared" si="7"/>
        <v>-2.115394141454479E-2</v>
      </c>
    </row>
    <row r="43" spans="1:11" x14ac:dyDescent="0.25">
      <c r="A43" s="2">
        <f t="shared" si="5"/>
        <v>-6.8901522237822875E-4</v>
      </c>
      <c r="B43">
        <f t="shared" si="1"/>
        <v>-4.9740560053531074E-4</v>
      </c>
      <c r="C43">
        <f t="shared" si="2"/>
        <v>-1.919303500014022E-4</v>
      </c>
      <c r="D43">
        <f t="shared" si="3"/>
        <v>3.2072815848416226E-7</v>
      </c>
      <c r="G43">
        <f t="shared" si="6"/>
        <v>-9.5965175000701092E-3</v>
      </c>
      <c r="H43">
        <f t="shared" si="0"/>
        <v>-2.4870280026765536E-2</v>
      </c>
      <c r="I43">
        <v>0</v>
      </c>
      <c r="J43">
        <f t="shared" si="4"/>
        <v>2.4870280026765536E-2</v>
      </c>
      <c r="K43">
        <f t="shared" si="7"/>
        <v>-3.1284843196448781E-2</v>
      </c>
    </row>
    <row r="44" spans="1:11" x14ac:dyDescent="0.25">
      <c r="A44" s="2">
        <f t="shared" si="5"/>
        <v>-6.348403579470623E-4</v>
      </c>
      <c r="B44">
        <f t="shared" si="1"/>
        <v>-2.2179951158401922E-4</v>
      </c>
      <c r="C44">
        <f t="shared" si="2"/>
        <v>-4.1372986158542138E-4</v>
      </c>
      <c r="D44">
        <f t="shared" si="3"/>
        <v>6.8901522237822874E-7</v>
      </c>
      <c r="G44">
        <f t="shared" si="6"/>
        <v>-2.0686493079271069E-2</v>
      </c>
      <c r="H44">
        <f t="shared" si="0"/>
        <v>-1.108997557920096E-2</v>
      </c>
      <c r="I44">
        <v>0</v>
      </c>
      <c r="J44">
        <f t="shared" si="4"/>
        <v>1.108997557920096E-2</v>
      </c>
      <c r="K44">
        <f t="shared" si="7"/>
        <v>-2.4870280026765536E-2</v>
      </c>
    </row>
    <row r="45" spans="1:11" x14ac:dyDescent="0.25">
      <c r="A45" s="2">
        <f t="shared" si="5"/>
        <v>-3.4882175803786281E-4</v>
      </c>
      <c r="B45">
        <f t="shared" si="1"/>
        <v>3.2136631594805731E-5</v>
      </c>
      <c r="C45">
        <f t="shared" si="2"/>
        <v>-3.8159322999061564E-4</v>
      </c>
      <c r="D45">
        <f t="shared" si="3"/>
        <v>6.3484035794706236E-7</v>
      </c>
      <c r="G45">
        <f t="shared" si="6"/>
        <v>-1.9079661499530783E-2</v>
      </c>
      <c r="H45">
        <f t="shared" si="0"/>
        <v>1.6068315797402866E-3</v>
      </c>
      <c r="I45">
        <v>0</v>
      </c>
      <c r="J45">
        <f t="shared" si="4"/>
        <v>-1.6068315797402866E-3</v>
      </c>
      <c r="K45">
        <f t="shared" si="7"/>
        <v>-1.108997557920096E-2</v>
      </c>
    </row>
    <row r="46" spans="1:11" x14ac:dyDescent="0.25">
      <c r="A46" s="2">
        <f t="shared" si="5"/>
        <v>-3.7913738612676088E-5</v>
      </c>
      <c r="B46">
        <f t="shared" si="1"/>
        <v>1.7166533480995086E-4</v>
      </c>
      <c r="C46">
        <f t="shared" si="2"/>
        <v>-2.0992789518066481E-4</v>
      </c>
      <c r="D46">
        <f t="shared" si="3"/>
        <v>3.4882175803786284E-7</v>
      </c>
      <c r="G46">
        <f t="shared" si="6"/>
        <v>-1.049639475903324E-2</v>
      </c>
      <c r="H46">
        <f t="shared" si="0"/>
        <v>8.5832667404975426E-3</v>
      </c>
      <c r="I46">
        <v>0</v>
      </c>
      <c r="J46">
        <f t="shared" si="4"/>
        <v>-8.5832667404975426E-3</v>
      </c>
      <c r="K46">
        <f t="shared" si="7"/>
        <v>1.6068315797402866E-3</v>
      </c>
    </row>
    <row r="47" spans="1:11" x14ac:dyDescent="0.25">
      <c r="A47" s="2">
        <f t="shared" si="5"/>
        <v>1.6377167906799043E-4</v>
      </c>
      <c r="B47">
        <f t="shared" si="1"/>
        <v>1.8683083025502128E-4</v>
      </c>
      <c r="C47">
        <f t="shared" si="2"/>
        <v>-2.3097064925643521E-5</v>
      </c>
      <c r="D47">
        <f t="shared" si="3"/>
        <v>3.791373861267607E-8</v>
      </c>
      <c r="G47">
        <f t="shared" si="6"/>
        <v>-1.154853246282176E-3</v>
      </c>
      <c r="H47">
        <f t="shared" si="0"/>
        <v>9.3415415127510639E-3</v>
      </c>
      <c r="I47">
        <v>0</v>
      </c>
      <c r="J47">
        <f t="shared" si="4"/>
        <v>-9.3415415127510639E-3</v>
      </c>
      <c r="K47">
        <f t="shared" si="7"/>
        <v>8.5832667404975426E-3</v>
      </c>
    </row>
    <row r="48" spans="1:11" x14ac:dyDescent="0.25">
      <c r="A48" s="2">
        <f t="shared" si="5"/>
        <v>2.193834806509387E-4</v>
      </c>
      <c r="B48">
        <f t="shared" si="1"/>
        <v>1.2132215862782511E-4</v>
      </c>
      <c r="C48">
        <f t="shared" si="2"/>
        <v>9.8225093702181582E-5</v>
      </c>
      <c r="D48">
        <f t="shared" si="3"/>
        <v>-1.6377167906799043E-7</v>
      </c>
      <c r="G48">
        <f t="shared" si="6"/>
        <v>4.9112546851090792E-3</v>
      </c>
      <c r="H48">
        <f t="shared" si="0"/>
        <v>6.0661079313912552E-3</v>
      </c>
      <c r="I48">
        <v>0</v>
      </c>
      <c r="J48">
        <f t="shared" si="4"/>
        <v>-6.0661079313912552E-3</v>
      </c>
      <c r="K48">
        <f t="shared" si="7"/>
        <v>9.3415415127510639E-3</v>
      </c>
    </row>
    <row r="49" spans="1:11" x14ac:dyDescent="0.25">
      <c r="A49" s="2">
        <f t="shared" si="5"/>
        <v>1.651432429564299E-4</v>
      </c>
      <c r="B49">
        <f t="shared" si="1"/>
        <v>3.3568766367449625E-5</v>
      </c>
      <c r="C49">
        <f t="shared" si="2"/>
        <v>1.3179386006963121E-4</v>
      </c>
      <c r="D49">
        <f t="shared" si="3"/>
        <v>-2.193834806509387E-7</v>
      </c>
      <c r="G49">
        <f t="shared" si="6"/>
        <v>6.5896930034815603E-3</v>
      </c>
      <c r="H49">
        <f t="shared" si="0"/>
        <v>1.6784383183724811E-3</v>
      </c>
      <c r="I49">
        <v>0</v>
      </c>
      <c r="J49">
        <f t="shared" si="4"/>
        <v>-1.6784383183724811E-3</v>
      </c>
      <c r="K49">
        <f t="shared" si="7"/>
        <v>6.0661079313912552E-3</v>
      </c>
    </row>
    <row r="50" spans="1:11" x14ac:dyDescent="0.25">
      <c r="A50" s="2">
        <f t="shared" si="5"/>
        <v>6.6651655196430093E-5</v>
      </c>
      <c r="B50">
        <f t="shared" si="1"/>
        <v>-3.2488530815122337E-5</v>
      </c>
      <c r="C50">
        <f t="shared" si="2"/>
        <v>9.9305329254508869E-5</v>
      </c>
      <c r="D50">
        <f t="shared" si="3"/>
        <v>-1.6514324295642992E-7</v>
      </c>
      <c r="G50">
        <f t="shared" si="6"/>
        <v>4.9652664627254433E-3</v>
      </c>
      <c r="H50">
        <f t="shared" si="0"/>
        <v>-1.624426540756117E-3</v>
      </c>
      <c r="I50">
        <v>0</v>
      </c>
      <c r="J50">
        <f t="shared" si="4"/>
        <v>1.624426540756117E-3</v>
      </c>
      <c r="K50">
        <f t="shared" si="7"/>
        <v>1.6784383183724811E-3</v>
      </c>
    </row>
    <row r="51" spans="1:11" x14ac:dyDescent="0.25">
      <c r="A51" s="2">
        <f t="shared" si="5"/>
        <v>-1.9059708188076315E-5</v>
      </c>
      <c r="B51">
        <f t="shared" si="1"/>
        <v>-5.9149192893694377E-5</v>
      </c>
      <c r="C51">
        <f t="shared" si="2"/>
        <v>4.0156136360814492E-5</v>
      </c>
      <c r="D51">
        <f t="shared" si="3"/>
        <v>-6.665165519643009E-8</v>
      </c>
      <c r="G51">
        <f t="shared" si="6"/>
        <v>2.0078068180407246E-3</v>
      </c>
      <c r="H51">
        <f t="shared" si="0"/>
        <v>-2.9574596446847188E-3</v>
      </c>
      <c r="I51">
        <v>0</v>
      </c>
      <c r="J51">
        <f t="shared" si="4"/>
        <v>2.9574596446847188E-3</v>
      </c>
      <c r="K51">
        <f t="shared" si="7"/>
        <v>-1.624426540756117E-3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Tetik, Hakan</dc:creator>
  <cp:lastModifiedBy>Tetik, Hakan</cp:lastModifiedBy>
  <dcterms:created xsi:type="dcterms:W3CDTF">2018-11-23T07:43:09Z</dcterms:created>
  <dcterms:modified xsi:type="dcterms:W3CDTF">2019-02-06T07:50:58Z</dcterms:modified>
</cp:coreProperties>
</file>