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\dev\sidele\"/>
    </mc:Choice>
  </mc:AlternateContent>
  <xr:revisionPtr revIDLastSave="0" documentId="13_ncr:1_{0B1633CE-D9E5-48BD-8134-4E959609FD17}" xr6:coauthVersionLast="45" xr6:coauthVersionMax="45" xr10:uidLastSave="{00000000-0000-0000-0000-000000000000}"/>
  <bookViews>
    <workbookView xWindow="-110" yWindow="-110" windowWidth="22780" windowHeight="14660" xr2:uid="{8193C9CC-EF25-495C-BECA-BBC45A1A86A8}"/>
  </bookViews>
  <sheets>
    <sheet name="Tabelle2" sheetId="2" r:id="rId1"/>
    <sheet name="Tabelle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F12" i="2" l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E12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E11" i="2"/>
  <c r="G18" i="2"/>
  <c r="AG18" i="2" l="1"/>
  <c r="Z18" i="2"/>
  <c r="AE18" i="2"/>
  <c r="AA18" i="2"/>
  <c r="F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AB18" i="2"/>
  <c r="AC18" i="2"/>
  <c r="AF18" i="2"/>
  <c r="AI18" i="2"/>
  <c r="E18" i="2"/>
  <c r="AD18" i="2" l="1"/>
  <c r="AH18" i="2"/>
</calcChain>
</file>

<file path=xl/sharedStrings.xml><?xml version="1.0" encoding="utf-8"?>
<sst xmlns="http://schemas.openxmlformats.org/spreadsheetml/2006/main" count="100" uniqueCount="71">
  <si>
    <t>58921720</t>
  </si>
  <si>
    <t>40F21120</t>
  </si>
  <si>
    <t>50F21120</t>
  </si>
  <si>
    <t>46721120</t>
  </si>
  <si>
    <t>56021520</t>
  </si>
  <si>
    <t>5CF21520</t>
  </si>
  <si>
    <t>50F21520</t>
  </si>
  <si>
    <t>46721520</t>
  </si>
  <si>
    <t>40D21720</t>
  </si>
  <si>
    <t>Anlage</t>
  </si>
  <si>
    <t>Wohnung X</t>
  </si>
  <si>
    <t>Ich</t>
  </si>
  <si>
    <t>SIGNAL</t>
  </si>
  <si>
    <t>KLINGEL</t>
  </si>
  <si>
    <t>TON AN</t>
  </si>
  <si>
    <t>TON AUS</t>
  </si>
  <si>
    <t>TÜRE AUF</t>
  </si>
  <si>
    <t>LICHT AN</t>
  </si>
  <si>
    <t>TON AKTIV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</si>
  <si>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</si>
  <si>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</si>
  <si>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</si>
  <si>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</si>
  <si>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</si>
  <si>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</si>
  <si>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</si>
  <si>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</si>
  <si>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</si>
  <si>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</si>
  <si>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</si>
  <si>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</si>
  <si>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</si>
  <si>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</si>
  <si>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</si>
  <si>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</si>
  <si>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</si>
  <si>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</si>
  <si>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</si>
  <si>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</si>
  <si>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</si>
  <si>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</si>
  <si>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</si>
  <si>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</si>
  <si>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</si>
  <si>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</si>
  <si>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</si>
  <si>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</si>
  <si>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</si>
  <si>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</si>
  <si>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</si>
  <si>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DATA</t>
  </si>
  <si>
    <t>DST</t>
  </si>
  <si>
    <t>SRC</t>
  </si>
  <si>
    <t>?</t>
  </si>
  <si>
    <t>ADDR</t>
  </si>
  <si>
    <t>ICH</t>
  </si>
  <si>
    <t>X</t>
  </si>
  <si>
    <t>TÜRE</t>
  </si>
  <si>
    <t>LICHT</t>
  </si>
  <si>
    <t>TON</t>
  </si>
  <si>
    <t>Anlage Ton</t>
  </si>
  <si>
    <t>Anlage Tür</t>
  </si>
  <si>
    <t>Anlage Licht</t>
  </si>
  <si>
    <t>BUS DST</t>
  </si>
  <si>
    <t>BUS SRC</t>
  </si>
  <si>
    <t>58D21720</t>
  </si>
  <si>
    <t>58E21720</t>
  </si>
  <si>
    <t>Wohnung Y</t>
  </si>
  <si>
    <t>58A21720</t>
  </si>
  <si>
    <t>46721220</t>
  </si>
  <si>
    <t>Wohnung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</si>
</sst>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3" fillId="0" borderId="0" xfId="0" applyFont="1" applyBorder="1"/>
    <xf numFmtId="11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quotePrefix="1"/>
  </cellXfs>
  <cellStyles count="1">
    <cellStyle name="Standard" xfId="0" builtinId="0"/>
  </cellStyles>
  <dxfs count="2">
    <dxf>
      <font>
        <strike val="0"/>
        <outline val="0"/>
        <shadow val="0"/>
        <u val="none"/>
        <vertAlign val="baseline"/>
        <color theme="0" tint="-0.499984740745262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theme="0" tint="-0.499984740745262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2A098C-5683-4D4A-AECB-1C471337D533}" name="signale" displayName="signale" ref="A1:AI14" totalsRowShown="0">
  <autoFilter ref="A1:AI14" xr:uid="{BF3A8B4A-1464-4ADE-8CB9-34C2F239B783}">
    <filterColumn colId="1">
      <filters>
        <filter val="KLINGEL"/>
        <filter val="LICHT AN"/>
        <filter val="TON AKTIV"/>
        <filter val="TON AN"/>
        <filter val="TON AUS"/>
      </filters>
    </filterColumn>
  </autoFilter>
  <sortState xmlns:xlrd2="http://schemas.microsoft.com/office/spreadsheetml/2017/richdata2" ref="A2:AI10">
    <sortCondition ref="B1:B10"/>
  </sortState>
  <tableColumns count="35">
    <tableColumn id="1" xr3:uid="{9AFB4ADF-29BB-4B1C-BB1E-FF18F356E290}" name="DATA"/>
    <tableColumn id="35" xr3:uid="{85C09B58-99BB-4800-AB21-0285C9B339BC}" name="SIGNAL"/>
    <tableColumn id="33" xr3:uid="{C5F7CB35-54BA-4B74-851E-F47A34B20642}" name="SRC"/>
    <tableColumn id="34" xr3:uid="{11B5CF76-387A-4F30-8B87-36A2FEE30B44}" name="DST"/>
    <tableColumn id="2" xr3:uid="{6AF9573B-B806-4E30-8A89-26144998349E}" name="0"/>
    <tableColumn id="3" xr3:uid="{5F4121C3-AD3F-4356-A767-873F097091BE}" name="1" dataDxfId="1"/>
    <tableColumn id="4" xr3:uid="{3BAA975C-E7EB-45BD-9D01-DBE41957BE6C}" name="2"/>
    <tableColumn id="5" xr3:uid="{BAFFB704-2193-4835-A97D-A1271FE5EC55}" name="3"/>
    <tableColumn id="6" xr3:uid="{0B4F6BA3-BDB5-43C6-9BC3-EE652C0458FA}" name="4"/>
    <tableColumn id="7" xr3:uid="{2AEE2503-EF2C-4FEA-8D2B-89AE757F68C5}" name="5"/>
    <tableColumn id="8" xr3:uid="{140CD64F-FE9A-443E-A58E-88110F76DF97}" name="6"/>
    <tableColumn id="9" xr3:uid="{6FFA6DFC-7A64-4394-AF59-681A3C805FAD}" name="7"/>
    <tableColumn id="10" xr3:uid="{7D1AB69F-EC84-4E3B-A2B7-B6D3038BAC6A}" name="8"/>
    <tableColumn id="11" xr3:uid="{26D1C568-04C0-48A0-89B5-DCC71AB03FDD}" name="9"/>
    <tableColumn id="12" xr3:uid="{8EDF07CF-6C55-4840-A86B-8EF3861BE4EA}" name="10"/>
    <tableColumn id="13" xr3:uid="{162D5314-FF3F-4690-9B4F-3063CA730D38}" name="11"/>
    <tableColumn id="14" xr3:uid="{6A8AE502-E0F6-423F-9D0D-F489C652AEB3}" name="12"/>
    <tableColumn id="15" xr3:uid="{FCB9B042-E915-4C0E-8A13-B6695FD7D5F0}" name="13"/>
    <tableColumn id="16" xr3:uid="{9635F9FC-1AFE-4951-B793-A0DC7BC88045}" name="14"/>
    <tableColumn id="17" xr3:uid="{1D239252-FEE3-4BF2-9C6C-C2F71D67E78E}" name="15"/>
    <tableColumn id="18" xr3:uid="{5FD22906-D72B-410F-BB25-54AE407C1C50}" name="16"/>
    <tableColumn id="19" xr3:uid="{8AC3C552-102E-4ECB-99D2-38D36BF3A463}" name="17"/>
    <tableColumn id="20" xr3:uid="{C72917B1-28E1-4325-BC1E-2F35E0D5C9B9}" name="18"/>
    <tableColumn id="21" xr3:uid="{84D87FF4-7F0A-4244-93BF-4FA4EB067D67}" name="19"/>
    <tableColumn id="22" xr3:uid="{FEA9B459-0186-4038-8F8E-07809D97E430}" name="20"/>
    <tableColumn id="23" xr3:uid="{C2389F39-2439-43BD-8F6D-1A2036DBA3CE}" name="21"/>
    <tableColumn id="24" xr3:uid="{CCEAE90C-7033-4EC4-8659-E5DFD2FF4151}" name="22"/>
    <tableColumn id="25" xr3:uid="{FE843DDD-FCF3-40AB-B5DD-B79BB2CE80B5}" name="23"/>
    <tableColumn id="26" xr3:uid="{C39CDA9B-A732-4F09-8B11-2158C27EF0A3}" name="24"/>
    <tableColumn id="27" xr3:uid="{A424F5DC-40D9-41C9-9DAB-EB4D6A006BB3}" name="25"/>
    <tableColumn id="28" xr3:uid="{ADE62F3F-EBCA-4F91-AA6B-4BE56F4CA1DD}" name="26"/>
    <tableColumn id="29" xr3:uid="{5A63F549-1745-415A-A673-1EB0CF328FC4}" name="27"/>
    <tableColumn id="30" xr3:uid="{DC76738D-D9C6-4457-8FFC-137FE5663A63}" name="28"/>
    <tableColumn id="31" xr3:uid="{D8C707B8-7C13-4161-8097-C27E54422595}" name="29" dataDxfId="0"/>
    <tableColumn id="32" xr3:uid="{7421C56B-487C-43BA-99D7-A8A478B54F51}" name="3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2EB01-0648-4F90-9FB5-8AABB3FA65F4}">
  <dimension ref="A1:AN48"/>
  <sheetViews>
    <sheetView tabSelected="1" workbookViewId="0">
      <selection activeCell="AA1" activeCellId="3" sqref="M2:O18 Z1:Z1048576 Y1:Y1048576 AA1:AA1048576"/>
    </sheetView>
  </sheetViews>
  <sheetFormatPr baseColWidth="10" defaultRowHeight="14.5" x14ac:dyDescent="0.35"/>
  <cols>
    <col min="1" max="1" width="10.7265625" customWidth="1"/>
    <col min="2" max="2" width="11.453125" customWidth="1"/>
    <col min="3" max="3" width="13.08984375" customWidth="1"/>
    <col min="4" max="4" width="11.54296875" customWidth="1"/>
    <col min="5" max="35" width="1.6328125" customWidth="1"/>
  </cols>
  <sheetData>
    <row r="1" spans="1:38" x14ac:dyDescent="0.35">
      <c r="A1" t="s">
        <v>50</v>
      </c>
      <c r="B1" t="s">
        <v>12</v>
      </c>
      <c r="C1" t="s">
        <v>52</v>
      </c>
      <c r="D1" t="s">
        <v>51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  <c r="P1" t="s">
        <v>30</v>
      </c>
      <c r="Q1" t="s">
        <v>31</v>
      </c>
      <c r="R1" t="s">
        <v>32</v>
      </c>
      <c r="S1" t="s">
        <v>33</v>
      </c>
      <c r="T1" t="s">
        <v>34</v>
      </c>
      <c r="U1" t="s">
        <v>35</v>
      </c>
      <c r="V1" t="s">
        <v>36</v>
      </c>
      <c r="W1" t="s">
        <v>37</v>
      </c>
      <c r="X1" t="s">
        <v>38</v>
      </c>
      <c r="Y1" t="s">
        <v>39</v>
      </c>
      <c r="Z1" t="s">
        <v>40</v>
      </c>
      <c r="AA1" t="s">
        <v>41</v>
      </c>
      <c r="AB1" t="s">
        <v>42</v>
      </c>
      <c r="AC1" t="s">
        <v>43</v>
      </c>
      <c r="AD1" t="s">
        <v>44</v>
      </c>
      <c r="AE1" t="s">
        <v>45</v>
      </c>
      <c r="AF1" t="s">
        <v>46</v>
      </c>
      <c r="AG1" t="s">
        <v>47</v>
      </c>
      <c r="AH1" t="s">
        <v>48</v>
      </c>
      <c r="AI1" t="s">
        <v>49</v>
      </c>
    </row>
    <row r="2" spans="1:38" x14ac:dyDescent="0.35">
      <c r="A2" t="s">
        <v>0</v>
      </c>
      <c r="B2" t="s">
        <v>13</v>
      </c>
      <c r="C2" t="s">
        <v>9</v>
      </c>
      <c r="D2" t="s">
        <v>10</v>
      </c>
      <c r="E2" s="4">
        <v>1</v>
      </c>
      <c r="F2" s="4">
        <v>0</v>
      </c>
      <c r="G2">
        <v>1</v>
      </c>
      <c r="H2">
        <v>1</v>
      </c>
      <c r="I2">
        <v>0</v>
      </c>
      <c r="J2">
        <v>0</v>
      </c>
      <c r="K2">
        <v>0</v>
      </c>
      <c r="L2">
        <v>1</v>
      </c>
      <c r="M2">
        <v>0</v>
      </c>
      <c r="N2">
        <v>0</v>
      </c>
      <c r="O2">
        <v>1</v>
      </c>
      <c r="P2">
        <v>0</v>
      </c>
      <c r="Q2">
        <v>0</v>
      </c>
      <c r="R2">
        <v>1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1</v>
      </c>
      <c r="Z2">
        <v>1</v>
      </c>
      <c r="AA2">
        <v>1</v>
      </c>
      <c r="AB2">
        <v>0</v>
      </c>
      <c r="AC2">
        <v>0</v>
      </c>
      <c r="AD2">
        <v>1</v>
      </c>
      <c r="AE2">
        <v>0</v>
      </c>
      <c r="AF2">
        <v>0</v>
      </c>
      <c r="AG2">
        <v>0</v>
      </c>
      <c r="AH2" s="4">
        <v>0</v>
      </c>
      <c r="AI2" s="4">
        <v>0</v>
      </c>
    </row>
    <row r="3" spans="1:38" x14ac:dyDescent="0.35">
      <c r="A3" t="s">
        <v>4</v>
      </c>
      <c r="B3" t="s">
        <v>17</v>
      </c>
      <c r="C3" t="s">
        <v>11</v>
      </c>
      <c r="D3" t="s">
        <v>62</v>
      </c>
      <c r="E3" s="4">
        <v>1</v>
      </c>
      <c r="F3" s="4">
        <v>0</v>
      </c>
      <c r="G3">
        <v>1</v>
      </c>
      <c r="H3">
        <v>0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0</v>
      </c>
      <c r="T3">
        <v>0</v>
      </c>
      <c r="U3">
        <v>0</v>
      </c>
      <c r="V3">
        <v>0</v>
      </c>
      <c r="W3">
        <v>1</v>
      </c>
      <c r="X3">
        <v>0</v>
      </c>
      <c r="Y3">
        <v>1</v>
      </c>
      <c r="Z3">
        <v>0</v>
      </c>
      <c r="AA3">
        <v>1</v>
      </c>
      <c r="AB3">
        <v>0</v>
      </c>
      <c r="AC3">
        <v>0</v>
      </c>
      <c r="AD3">
        <v>1</v>
      </c>
      <c r="AE3">
        <v>0</v>
      </c>
      <c r="AF3">
        <v>0</v>
      </c>
      <c r="AG3">
        <v>0</v>
      </c>
      <c r="AH3" s="4">
        <v>0</v>
      </c>
      <c r="AI3" s="4">
        <v>0</v>
      </c>
    </row>
    <row r="4" spans="1:38" x14ac:dyDescent="0.35">
      <c r="A4" t="s">
        <v>8</v>
      </c>
      <c r="B4" t="s">
        <v>18</v>
      </c>
      <c r="C4" t="s">
        <v>9</v>
      </c>
      <c r="D4" t="s">
        <v>11</v>
      </c>
      <c r="E4" s="4">
        <v>1</v>
      </c>
      <c r="F4" s="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1</v>
      </c>
      <c r="N4">
        <v>0</v>
      </c>
      <c r="O4">
        <v>1</v>
      </c>
      <c r="P4">
        <v>0</v>
      </c>
      <c r="Q4">
        <v>0</v>
      </c>
      <c r="R4">
        <v>1</v>
      </c>
      <c r="S4">
        <v>0</v>
      </c>
      <c r="T4">
        <v>0</v>
      </c>
      <c r="U4">
        <v>0</v>
      </c>
      <c r="V4">
        <v>0</v>
      </c>
      <c r="W4">
        <v>1</v>
      </c>
      <c r="X4">
        <v>0</v>
      </c>
      <c r="Y4">
        <v>1</v>
      </c>
      <c r="Z4">
        <v>1</v>
      </c>
      <c r="AA4">
        <v>1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 s="4">
        <v>0</v>
      </c>
      <c r="AI4" s="4">
        <v>0</v>
      </c>
    </row>
    <row r="5" spans="1:38" x14ac:dyDescent="0.35">
      <c r="A5" t="s">
        <v>1</v>
      </c>
      <c r="B5" t="s">
        <v>14</v>
      </c>
      <c r="C5" t="s">
        <v>10</v>
      </c>
      <c r="D5" t="s">
        <v>60</v>
      </c>
      <c r="E5" s="4">
        <v>1</v>
      </c>
      <c r="F5" s="4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1</v>
      </c>
      <c r="N5">
        <v>1</v>
      </c>
      <c r="O5">
        <v>1</v>
      </c>
      <c r="P5">
        <v>0</v>
      </c>
      <c r="Q5">
        <v>0</v>
      </c>
      <c r="R5">
        <v>1</v>
      </c>
      <c r="S5">
        <v>0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0</v>
      </c>
      <c r="AA5">
        <v>1</v>
      </c>
      <c r="AB5">
        <v>0</v>
      </c>
      <c r="AC5">
        <v>0</v>
      </c>
      <c r="AD5">
        <v>1</v>
      </c>
      <c r="AE5">
        <v>0</v>
      </c>
      <c r="AF5">
        <v>0</v>
      </c>
      <c r="AG5">
        <v>0</v>
      </c>
      <c r="AH5" s="4">
        <v>0</v>
      </c>
      <c r="AI5" s="4">
        <v>0</v>
      </c>
    </row>
    <row r="6" spans="1:38" x14ac:dyDescent="0.35">
      <c r="A6" t="s">
        <v>5</v>
      </c>
      <c r="B6" t="s">
        <v>14</v>
      </c>
      <c r="C6" t="s">
        <v>11</v>
      </c>
      <c r="D6" t="s">
        <v>60</v>
      </c>
      <c r="E6" s="4">
        <v>1</v>
      </c>
      <c r="F6" s="4">
        <v>0</v>
      </c>
      <c r="G6">
        <v>1</v>
      </c>
      <c r="H6">
        <v>1</v>
      </c>
      <c r="I6">
        <v>1</v>
      </c>
      <c r="J6">
        <v>0</v>
      </c>
      <c r="K6">
        <v>0</v>
      </c>
      <c r="L6">
        <v>1</v>
      </c>
      <c r="M6">
        <v>1</v>
      </c>
      <c r="N6">
        <v>1</v>
      </c>
      <c r="O6">
        <v>1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1</v>
      </c>
      <c r="Z6">
        <v>0</v>
      </c>
      <c r="AA6">
        <v>1</v>
      </c>
      <c r="AB6">
        <v>0</v>
      </c>
      <c r="AC6">
        <v>0</v>
      </c>
      <c r="AD6">
        <v>1</v>
      </c>
      <c r="AE6">
        <v>0</v>
      </c>
      <c r="AF6">
        <v>0</v>
      </c>
      <c r="AG6">
        <v>0</v>
      </c>
      <c r="AH6" s="4">
        <v>0</v>
      </c>
      <c r="AI6" s="4">
        <v>0</v>
      </c>
    </row>
    <row r="7" spans="1:38" x14ac:dyDescent="0.35">
      <c r="A7" t="s">
        <v>2</v>
      </c>
      <c r="B7" t="s">
        <v>15</v>
      </c>
      <c r="C7" t="s">
        <v>10</v>
      </c>
      <c r="D7" t="s">
        <v>60</v>
      </c>
      <c r="E7" s="4">
        <v>1</v>
      </c>
      <c r="F7" s="4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1</v>
      </c>
      <c r="M7">
        <v>1</v>
      </c>
      <c r="N7">
        <v>1</v>
      </c>
      <c r="O7">
        <v>1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0</v>
      </c>
      <c r="AA7">
        <v>1</v>
      </c>
      <c r="AB7">
        <v>0</v>
      </c>
      <c r="AC7">
        <v>0</v>
      </c>
      <c r="AD7">
        <v>1</v>
      </c>
      <c r="AE7">
        <v>0</v>
      </c>
      <c r="AF7">
        <v>0</v>
      </c>
      <c r="AG7">
        <v>0</v>
      </c>
      <c r="AH7" s="4">
        <v>0</v>
      </c>
      <c r="AI7" s="4">
        <v>0</v>
      </c>
    </row>
    <row r="8" spans="1:38" x14ac:dyDescent="0.35">
      <c r="A8" t="s">
        <v>6</v>
      </c>
      <c r="B8" t="s">
        <v>15</v>
      </c>
      <c r="C8" t="s">
        <v>11</v>
      </c>
      <c r="D8" t="s">
        <v>60</v>
      </c>
      <c r="E8" s="4">
        <v>1</v>
      </c>
      <c r="F8" s="4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1</v>
      </c>
      <c r="M8">
        <v>1</v>
      </c>
      <c r="N8">
        <v>1</v>
      </c>
      <c r="O8">
        <v>1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1</v>
      </c>
      <c r="X8">
        <v>0</v>
      </c>
      <c r="Y8">
        <v>1</v>
      </c>
      <c r="Z8">
        <v>0</v>
      </c>
      <c r="AA8">
        <v>1</v>
      </c>
      <c r="AB8">
        <v>0</v>
      </c>
      <c r="AC8">
        <v>0</v>
      </c>
      <c r="AD8">
        <v>1</v>
      </c>
      <c r="AE8">
        <v>0</v>
      </c>
      <c r="AF8">
        <v>0</v>
      </c>
      <c r="AG8">
        <v>0</v>
      </c>
      <c r="AH8" s="4">
        <v>0</v>
      </c>
      <c r="AI8" s="4">
        <v>0</v>
      </c>
    </row>
    <row r="9" spans="1:38" hidden="1" x14ac:dyDescent="0.35">
      <c r="A9" t="s">
        <v>3</v>
      </c>
      <c r="B9" t="s">
        <v>16</v>
      </c>
      <c r="C9" t="s">
        <v>10</v>
      </c>
      <c r="D9" t="s">
        <v>61</v>
      </c>
      <c r="E9" s="4">
        <v>1</v>
      </c>
      <c r="F9" s="4">
        <v>0</v>
      </c>
      <c r="G9">
        <v>0</v>
      </c>
      <c r="H9">
        <v>0</v>
      </c>
      <c r="I9">
        <v>1</v>
      </c>
      <c r="J9">
        <v>1</v>
      </c>
      <c r="K9">
        <v>0</v>
      </c>
      <c r="L9">
        <v>0</v>
      </c>
      <c r="M9">
        <v>1</v>
      </c>
      <c r="N9">
        <v>1</v>
      </c>
      <c r="O9">
        <v>1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0</v>
      </c>
      <c r="W9">
        <v>1</v>
      </c>
      <c r="X9">
        <v>0</v>
      </c>
      <c r="Y9">
        <v>0</v>
      </c>
      <c r="Z9">
        <v>0</v>
      </c>
      <c r="AA9">
        <v>1</v>
      </c>
      <c r="AB9">
        <v>0</v>
      </c>
      <c r="AC9">
        <v>0</v>
      </c>
      <c r="AD9">
        <v>1</v>
      </c>
      <c r="AE9">
        <v>0</v>
      </c>
      <c r="AF9">
        <v>0</v>
      </c>
      <c r="AG9">
        <v>0</v>
      </c>
      <c r="AH9" s="4">
        <v>0</v>
      </c>
      <c r="AI9" s="4">
        <v>0</v>
      </c>
    </row>
    <row r="10" spans="1:38" hidden="1" x14ac:dyDescent="0.35">
      <c r="A10" t="s">
        <v>7</v>
      </c>
      <c r="B10" t="s">
        <v>16</v>
      </c>
      <c r="C10" t="s">
        <v>11</v>
      </c>
      <c r="D10" t="s">
        <v>61</v>
      </c>
      <c r="E10" s="4">
        <v>1</v>
      </c>
      <c r="F10" s="4">
        <v>0</v>
      </c>
      <c r="G10">
        <v>0</v>
      </c>
      <c r="H10">
        <v>0</v>
      </c>
      <c r="I10">
        <v>1</v>
      </c>
      <c r="J10">
        <v>1</v>
      </c>
      <c r="K10">
        <v>0</v>
      </c>
      <c r="L10">
        <v>0</v>
      </c>
      <c r="M10">
        <v>1</v>
      </c>
      <c r="N10">
        <v>1</v>
      </c>
      <c r="O10">
        <v>1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1</v>
      </c>
      <c r="X10">
        <v>0</v>
      </c>
      <c r="Y10">
        <v>1</v>
      </c>
      <c r="Z10">
        <v>0</v>
      </c>
      <c r="AA10">
        <v>1</v>
      </c>
      <c r="AB10">
        <v>0</v>
      </c>
      <c r="AC10">
        <v>0</v>
      </c>
      <c r="AD10">
        <v>1</v>
      </c>
      <c r="AE10">
        <v>0</v>
      </c>
      <c r="AF10">
        <v>0</v>
      </c>
      <c r="AG10">
        <v>0</v>
      </c>
      <c r="AH10" s="4">
        <v>0</v>
      </c>
      <c r="AI10" s="4">
        <v>0</v>
      </c>
    </row>
    <row r="11" spans="1:38" x14ac:dyDescent="0.35">
      <c r="A11" t="s">
        <v>65</v>
      </c>
      <c r="B11" t="s">
        <v>13</v>
      </c>
      <c r="C11" t="s">
        <v>9</v>
      </c>
      <c r="D11" t="s">
        <v>11</v>
      </c>
      <c r="E11" s="4">
        <f>_xlfn.NUMBERVALUE(MID(_xlfn.BASE(HEX2DEC($A11),2,31),E$1+1,1))</f>
        <v>1</v>
      </c>
      <c r="F11" s="4">
        <f t="shared" ref="F11:AI14" si="0">_xlfn.NUMBERVALUE(MID(_xlfn.BASE(HEX2DEC($A11),2,31),F$1+1,1))</f>
        <v>0</v>
      </c>
      <c r="G11" s="6">
        <f t="shared" si="0"/>
        <v>1</v>
      </c>
      <c r="H11" s="6">
        <f t="shared" si="0"/>
        <v>1</v>
      </c>
      <c r="I11" s="6">
        <f t="shared" si="0"/>
        <v>0</v>
      </c>
      <c r="J11" s="6">
        <f t="shared" si="0"/>
        <v>0</v>
      </c>
      <c r="K11" s="6">
        <f t="shared" si="0"/>
        <v>0</v>
      </c>
      <c r="L11" s="6">
        <f t="shared" si="0"/>
        <v>1</v>
      </c>
      <c r="M11" s="6">
        <f t="shared" si="0"/>
        <v>1</v>
      </c>
      <c r="N11" s="6">
        <f t="shared" si="0"/>
        <v>0</v>
      </c>
      <c r="O11" s="6">
        <f t="shared" si="0"/>
        <v>1</v>
      </c>
      <c r="P11" s="6">
        <f t="shared" si="0"/>
        <v>0</v>
      </c>
      <c r="Q11" s="6">
        <f t="shared" si="0"/>
        <v>0</v>
      </c>
      <c r="R11" s="6">
        <f t="shared" si="0"/>
        <v>1</v>
      </c>
      <c r="S11" s="6">
        <f t="shared" si="0"/>
        <v>0</v>
      </c>
      <c r="T11" s="6">
        <f t="shared" si="0"/>
        <v>0</v>
      </c>
      <c r="U11" s="6">
        <f t="shared" si="0"/>
        <v>0</v>
      </c>
      <c r="V11" s="6">
        <f t="shared" si="0"/>
        <v>0</v>
      </c>
      <c r="W11" s="6">
        <f t="shared" si="0"/>
        <v>1</v>
      </c>
      <c r="X11" s="6">
        <f t="shared" si="0"/>
        <v>0</v>
      </c>
      <c r="Y11" s="6">
        <f t="shared" si="0"/>
        <v>1</v>
      </c>
      <c r="Z11" s="6">
        <f t="shared" si="0"/>
        <v>1</v>
      </c>
      <c r="AA11" s="6">
        <f t="shared" si="0"/>
        <v>1</v>
      </c>
      <c r="AB11" s="6">
        <f t="shared" si="0"/>
        <v>0</v>
      </c>
      <c r="AC11" s="6">
        <f t="shared" si="0"/>
        <v>0</v>
      </c>
      <c r="AD11" s="6">
        <f t="shared" si="0"/>
        <v>1</v>
      </c>
      <c r="AE11" s="6">
        <f t="shared" si="0"/>
        <v>0</v>
      </c>
      <c r="AF11" s="6">
        <f t="shared" si="0"/>
        <v>0</v>
      </c>
      <c r="AG11" s="6">
        <f t="shared" si="0"/>
        <v>0</v>
      </c>
      <c r="AH11" s="4">
        <f t="shared" si="0"/>
        <v>0</v>
      </c>
      <c r="AI11" s="4">
        <f t="shared" si="0"/>
        <v>0</v>
      </c>
    </row>
    <row r="12" spans="1:38" x14ac:dyDescent="0.35">
      <c r="A12" s="9" t="s">
        <v>66</v>
      </c>
      <c r="B12" t="s">
        <v>13</v>
      </c>
      <c r="C12" t="s">
        <v>9</v>
      </c>
      <c r="D12" t="s">
        <v>67</v>
      </c>
      <c r="E12" s="4">
        <f>_xlfn.NUMBERVALUE(MID(_xlfn.BASE(HEX2DEC($A12),2,31),E$1+1,1))</f>
        <v>1</v>
      </c>
      <c r="F12" s="4">
        <f t="shared" si="0"/>
        <v>0</v>
      </c>
      <c r="G12" s="6">
        <f t="shared" si="0"/>
        <v>1</v>
      </c>
      <c r="H12" s="6">
        <f t="shared" si="0"/>
        <v>1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1</v>
      </c>
      <c r="M12" s="6">
        <f t="shared" si="0"/>
        <v>1</v>
      </c>
      <c r="N12" s="6">
        <f t="shared" si="0"/>
        <v>1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1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1</v>
      </c>
      <c r="X12" s="6">
        <f t="shared" si="0"/>
        <v>0</v>
      </c>
      <c r="Y12" s="6">
        <f t="shared" si="0"/>
        <v>1</v>
      </c>
      <c r="Z12" s="6">
        <f t="shared" si="0"/>
        <v>1</v>
      </c>
      <c r="AA12" s="6">
        <f t="shared" si="0"/>
        <v>1</v>
      </c>
      <c r="AB12" s="6">
        <f t="shared" si="0"/>
        <v>0</v>
      </c>
      <c r="AC12" s="6">
        <f t="shared" si="0"/>
        <v>0</v>
      </c>
      <c r="AD12" s="6">
        <f t="shared" si="0"/>
        <v>1</v>
      </c>
      <c r="AE12" s="6">
        <f t="shared" si="0"/>
        <v>0</v>
      </c>
      <c r="AF12" s="6">
        <f t="shared" si="0"/>
        <v>0</v>
      </c>
      <c r="AG12" s="6">
        <f t="shared" si="0"/>
        <v>0</v>
      </c>
      <c r="AH12" s="4">
        <f t="shared" si="0"/>
        <v>0</v>
      </c>
      <c r="AI12" s="4">
        <f t="shared" si="0"/>
        <v>0</v>
      </c>
      <c r="AL12" s="8"/>
    </row>
    <row r="13" spans="1:38" x14ac:dyDescent="0.35">
      <c r="A13" t="s">
        <v>68</v>
      </c>
      <c r="B13" t="s">
        <v>13</v>
      </c>
      <c r="C13" t="s">
        <v>9</v>
      </c>
      <c r="D13" t="s">
        <v>70</v>
      </c>
      <c r="E13" s="4">
        <f t="shared" ref="E13:E14" si="1">_xlfn.NUMBERVALUE(MID(_xlfn.BASE(HEX2DEC($A13),2,31),E$1+1,1))</f>
        <v>1</v>
      </c>
      <c r="F13" s="4">
        <f t="shared" si="0"/>
        <v>0</v>
      </c>
      <c r="G13" s="6">
        <f t="shared" si="0"/>
        <v>1</v>
      </c>
      <c r="H13" s="6">
        <f t="shared" si="0"/>
        <v>1</v>
      </c>
      <c r="I13" s="6">
        <f t="shared" si="0"/>
        <v>0</v>
      </c>
      <c r="J13" s="6">
        <f t="shared" si="0"/>
        <v>0</v>
      </c>
      <c r="K13" s="6">
        <f t="shared" si="0"/>
        <v>0</v>
      </c>
      <c r="L13" s="6">
        <f t="shared" si="0"/>
        <v>1</v>
      </c>
      <c r="M13" s="6">
        <f t="shared" si="0"/>
        <v>0</v>
      </c>
      <c r="N13" s="6">
        <f t="shared" si="0"/>
        <v>1</v>
      </c>
      <c r="O13" s="6">
        <f t="shared" si="0"/>
        <v>0</v>
      </c>
      <c r="P13" s="6">
        <f t="shared" si="0"/>
        <v>0</v>
      </c>
      <c r="Q13" s="6">
        <f t="shared" si="0"/>
        <v>0</v>
      </c>
      <c r="R13" s="6">
        <f t="shared" si="0"/>
        <v>1</v>
      </c>
      <c r="S13" s="6">
        <f t="shared" si="0"/>
        <v>0</v>
      </c>
      <c r="T13" s="6">
        <f t="shared" si="0"/>
        <v>0</v>
      </c>
      <c r="U13" s="6">
        <f t="shared" si="0"/>
        <v>0</v>
      </c>
      <c r="V13" s="6">
        <f t="shared" si="0"/>
        <v>0</v>
      </c>
      <c r="W13" s="6">
        <f t="shared" si="0"/>
        <v>1</v>
      </c>
      <c r="X13" s="6">
        <f t="shared" si="0"/>
        <v>0</v>
      </c>
      <c r="Y13" s="6">
        <f t="shared" si="0"/>
        <v>1</v>
      </c>
      <c r="Z13" s="6">
        <f t="shared" si="0"/>
        <v>1</v>
      </c>
      <c r="AA13" s="6">
        <f t="shared" si="0"/>
        <v>1</v>
      </c>
      <c r="AB13" s="6">
        <f t="shared" si="0"/>
        <v>0</v>
      </c>
      <c r="AC13" s="6">
        <f t="shared" si="0"/>
        <v>0</v>
      </c>
      <c r="AD13" s="6">
        <f t="shared" si="0"/>
        <v>1</v>
      </c>
      <c r="AE13" s="6">
        <f t="shared" si="0"/>
        <v>0</v>
      </c>
      <c r="AF13" s="6">
        <f t="shared" si="0"/>
        <v>0</v>
      </c>
      <c r="AG13" s="6">
        <f t="shared" si="0"/>
        <v>0</v>
      </c>
      <c r="AH13" s="4">
        <f t="shared" si="0"/>
        <v>0</v>
      </c>
      <c r="AI13" s="4">
        <f t="shared" si="0"/>
        <v>0</v>
      </c>
    </row>
    <row r="14" spans="1:38" hidden="1" x14ac:dyDescent="0.35">
      <c r="A14" s="11" t="s">
        <v>69</v>
      </c>
      <c r="B14" t="s">
        <v>16</v>
      </c>
      <c r="C14" t="s">
        <v>70</v>
      </c>
      <c r="D14" t="s">
        <v>61</v>
      </c>
      <c r="E14" s="4">
        <f t="shared" si="1"/>
        <v>1</v>
      </c>
      <c r="F14" s="4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1</v>
      </c>
      <c r="J14" s="6">
        <f t="shared" si="0"/>
        <v>1</v>
      </c>
      <c r="K14" s="6">
        <f t="shared" si="0"/>
        <v>0</v>
      </c>
      <c r="L14" s="6">
        <f t="shared" si="0"/>
        <v>0</v>
      </c>
      <c r="M14" s="6">
        <f t="shared" si="0"/>
        <v>1</v>
      </c>
      <c r="N14" s="6">
        <f t="shared" si="0"/>
        <v>1</v>
      </c>
      <c r="O14" s="6">
        <f t="shared" si="0"/>
        <v>1</v>
      </c>
      <c r="P14" s="6">
        <f t="shared" si="0"/>
        <v>0</v>
      </c>
      <c r="Q14" s="6">
        <f t="shared" si="0"/>
        <v>0</v>
      </c>
      <c r="R14" s="6">
        <f t="shared" si="0"/>
        <v>1</v>
      </c>
      <c r="S14" s="6">
        <f t="shared" si="0"/>
        <v>0</v>
      </c>
      <c r="T14" s="6">
        <f t="shared" si="0"/>
        <v>0</v>
      </c>
      <c r="U14" s="6">
        <f t="shared" si="0"/>
        <v>0</v>
      </c>
      <c r="V14" s="6">
        <f t="shared" si="0"/>
        <v>0</v>
      </c>
      <c r="W14" s="6">
        <f t="shared" si="0"/>
        <v>1</v>
      </c>
      <c r="X14" s="6">
        <f t="shared" si="0"/>
        <v>0</v>
      </c>
      <c r="Y14" s="6">
        <f t="shared" si="0"/>
        <v>0</v>
      </c>
      <c r="Z14" s="6">
        <f t="shared" si="0"/>
        <v>1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1</v>
      </c>
      <c r="AE14" s="6">
        <f t="shared" si="0"/>
        <v>0</v>
      </c>
      <c r="AF14" s="6">
        <f t="shared" si="0"/>
        <v>0</v>
      </c>
      <c r="AG14" s="6">
        <f t="shared" si="0"/>
        <v>0</v>
      </c>
      <c r="AH14" s="4">
        <f t="shared" si="0"/>
        <v>0</v>
      </c>
      <c r="AI14" s="4">
        <f t="shared" si="0"/>
        <v>0</v>
      </c>
    </row>
    <row r="15" spans="1:38" x14ac:dyDescent="0.35">
      <c r="E15" s="4"/>
      <c r="F15" s="4"/>
      <c r="AH15" s="4"/>
      <c r="AI15" s="4"/>
    </row>
    <row r="16" spans="1:38" x14ac:dyDescent="0.35">
      <c r="E16" s="4"/>
      <c r="F16" s="4"/>
      <c r="AH16" s="4"/>
      <c r="AI16" s="4"/>
    </row>
    <row r="17" spans="5:40" x14ac:dyDescent="0.35">
      <c r="E17" s="5">
        <v>0</v>
      </c>
      <c r="F17" s="5">
        <v>1</v>
      </c>
      <c r="G17" s="2">
        <v>2</v>
      </c>
      <c r="H17" s="2">
        <v>3</v>
      </c>
      <c r="I17" s="2">
        <v>4</v>
      </c>
      <c r="J17" s="2">
        <v>5</v>
      </c>
      <c r="K17" s="2">
        <v>6</v>
      </c>
      <c r="L17" s="2">
        <v>7</v>
      </c>
      <c r="M17" s="2">
        <v>8</v>
      </c>
      <c r="N17" s="2">
        <v>9</v>
      </c>
      <c r="O17" s="2">
        <v>10</v>
      </c>
      <c r="P17" s="2">
        <v>11</v>
      </c>
      <c r="Q17" s="2">
        <v>12</v>
      </c>
      <c r="R17" s="2">
        <v>13</v>
      </c>
      <c r="S17" s="2">
        <v>14</v>
      </c>
      <c r="T17" s="2">
        <v>15</v>
      </c>
      <c r="U17" s="2">
        <v>16</v>
      </c>
      <c r="V17" s="2">
        <v>17</v>
      </c>
      <c r="W17" s="2">
        <v>18</v>
      </c>
      <c r="X17" s="2">
        <v>19</v>
      </c>
      <c r="Y17" s="2">
        <v>20</v>
      </c>
      <c r="Z17" s="2">
        <v>21</v>
      </c>
      <c r="AA17" s="2">
        <v>22</v>
      </c>
      <c r="AB17" s="2">
        <v>23</v>
      </c>
      <c r="AC17" s="2">
        <v>24</v>
      </c>
      <c r="AD17" s="2">
        <v>25</v>
      </c>
      <c r="AE17" s="2">
        <v>26</v>
      </c>
      <c r="AF17" s="2">
        <v>27</v>
      </c>
      <c r="AG17" s="2">
        <v>28</v>
      </c>
      <c r="AH17" s="5">
        <v>29</v>
      </c>
      <c r="AI17" s="5">
        <v>30</v>
      </c>
    </row>
    <row r="18" spans="5:40" x14ac:dyDescent="0.35">
      <c r="E18" s="4">
        <f>IF(OR(SUBTOTAL(9, signale[0])=0,SUBTOTAL(9,signale[0])=SUBTOTAL(2, signale[0])), SUBTOTAL(1, signale[0]),"")</f>
        <v>1</v>
      </c>
      <c r="F18" s="4">
        <f>IF(OR(SUBTOTAL(9, signale[1])=0,SUBTOTAL(9,signale[1])=SUBTOTAL(2, signale[1])), SUBTOTAL(1, signale[1]),"")</f>
        <v>0</v>
      </c>
      <c r="G18" t="str">
        <f>IF(OR(SUBTOTAL(9, signale[2])=0,SUBTOTAL(9,signale[2])=SUBTOTAL(2, signale[2])), SUBTOTAL(1, signale[2]),"")</f>
        <v/>
      </c>
      <c r="H18" t="str">
        <f>IF(OR(SUBTOTAL(9, signale[3])=0,SUBTOTAL(9,signale[3])=SUBTOTAL(2, signale[3])), SUBTOTAL(1, signale[3]),"")</f>
        <v/>
      </c>
      <c r="I18" t="str">
        <f>IF(OR(SUBTOTAL(9, signale[4])=0,SUBTOTAL(9,signale[4])=SUBTOTAL(2, signale[4])), SUBTOTAL(1, signale[4]),"")</f>
        <v/>
      </c>
      <c r="J18" t="str">
        <f>IF(OR(SUBTOTAL(9, signale[5])=0,SUBTOTAL(9,signale[5])=SUBTOTAL(2, signale[5])), SUBTOTAL(1, signale[5]),"")</f>
        <v/>
      </c>
      <c r="K18">
        <f>IF(OR(SUBTOTAL(9, signale[6])=0,SUBTOTAL(9,signale[6])=SUBTOTAL(2, signale[6])), SUBTOTAL(1, signale[6]),"")</f>
        <v>0</v>
      </c>
      <c r="L18" t="str">
        <f>IF(OR(SUBTOTAL(9, signale[7])=0,SUBTOTAL(9,signale[7])=SUBTOTAL(2, signale[7])), SUBTOTAL(1, signale[7]),"")</f>
        <v/>
      </c>
      <c r="M18" t="str">
        <f>IF(OR(SUBTOTAL(9, signale[8])=0,SUBTOTAL(9,signale[8])=SUBTOTAL(2, signale[8])), SUBTOTAL(1, signale[8]),"")</f>
        <v/>
      </c>
      <c r="N18" t="str">
        <f>IF(OR(SUBTOTAL(9, signale[9])=0,SUBTOTAL(9,signale[9])=SUBTOTAL(2, signale[9])), SUBTOTAL(1, signale[9]),"")</f>
        <v/>
      </c>
      <c r="O18" t="str">
        <f>IF(OR(SUBTOTAL(9, signale[10])=0,SUBTOTAL(9,signale[10])=SUBTOTAL(2, signale[10])), SUBTOTAL(1, signale[10]),"")</f>
        <v/>
      </c>
      <c r="P18">
        <f>IF(OR(SUBTOTAL(9, signale[11])=0,SUBTOTAL(9,signale[11])=SUBTOTAL(2, signale[11])), SUBTOTAL(1, signale[11]),"")</f>
        <v>0</v>
      </c>
      <c r="Q18">
        <f>IF(OR(SUBTOTAL(9, signale[12])=0,SUBTOTAL(9,signale[12])=SUBTOTAL(2, signale[12])), SUBTOTAL(1, signale[12]),"")</f>
        <v>0</v>
      </c>
      <c r="R18">
        <f>IF(OR(SUBTOTAL(9, signale[13])=0,SUBTOTAL(9,signale[13])=SUBTOTAL(2, signale[13])), SUBTOTAL(1, signale[13]),"")</f>
        <v>1</v>
      </c>
      <c r="S18">
        <f>IF(OR(SUBTOTAL(9, signale[14])=0,SUBTOTAL(9,signale[14])=SUBTOTAL(2, signale[14])), SUBTOTAL(1, signale[14]),"")</f>
        <v>0</v>
      </c>
      <c r="T18">
        <f>IF(OR(SUBTOTAL(9, signale[15])=0,SUBTOTAL(9,signale[15])=SUBTOTAL(2, signale[15])), SUBTOTAL(1, signale[15]),"")</f>
        <v>0</v>
      </c>
      <c r="U18">
        <f>IF(OR(SUBTOTAL(9, signale[16])=0,SUBTOTAL(9,signale[16])=SUBTOTAL(2, signale[16])), SUBTOTAL(1, signale[16]),"")</f>
        <v>0</v>
      </c>
      <c r="V18">
        <f>IF(OR(SUBTOTAL(9, signale[17])=0,SUBTOTAL(9,signale[17])=SUBTOTAL(2, signale[17])), SUBTOTAL(1, signale[17]),"")</f>
        <v>0</v>
      </c>
      <c r="W18">
        <f>IF(OR(SUBTOTAL(9, signale[18])=0,SUBTOTAL(9,signale[18])=SUBTOTAL(2, signale[18])), SUBTOTAL(1, signale[18]),"")</f>
        <v>1</v>
      </c>
      <c r="X18">
        <f>IF(OR(SUBTOTAL(9, signale[19])=0,SUBTOTAL(9,signale[19])=SUBTOTAL(2, signale[19])), SUBTOTAL(1, signale[19]),"")</f>
        <v>0</v>
      </c>
      <c r="Y18" t="str">
        <f>IF(OR(SUBTOTAL(9, signale[20])=0,SUBTOTAL(9,signale[20])=SUBTOTAL(2, signale[20])), SUBTOTAL(1, signale[20]),"")</f>
        <v/>
      </c>
      <c r="Z18" t="str">
        <f>IF(OR(SUBTOTAL(9, signale[21])=0,SUBTOTAL(9,signale[21])=SUBTOTAL(2, signale[21])), SUBTOTAL(1, signale[21]),"")</f>
        <v/>
      </c>
      <c r="AA18">
        <f>IF(OR(SUBTOTAL(9, signale[22])=0,SUBTOTAL(9,signale[22])=SUBTOTAL(2, signale[22])), SUBTOTAL(1, signale[22]),"")</f>
        <v>1</v>
      </c>
      <c r="AB18">
        <f>IF(OR(SUBTOTAL(9, signale[23])=0,SUBTOTAL(9,signale[23])=SUBTOTAL(2, signale[23])), SUBTOTAL(1, signale[23]),"")</f>
        <v>0</v>
      </c>
      <c r="AC18">
        <f>IF(OR(SUBTOTAL(9, signale[24])=0,SUBTOTAL(9,signale[24])=SUBTOTAL(2, signale[24])), SUBTOTAL(1, signale[24]),"")</f>
        <v>0</v>
      </c>
      <c r="AD18">
        <f>IF(OR(SUBTOTAL(9, signale[25])=0,SUBTOTAL(9,signale[25])=SUBTOTAL(2, signale[25])), SUBTOTAL(1, signale[25]),"")</f>
        <v>1</v>
      </c>
      <c r="AE18">
        <f>IF(OR(SUBTOTAL(9, signale[26])=0,SUBTOTAL(9,signale[26])=SUBTOTAL(2, signale[26])), SUBTOTAL(1, signale[26]),"")</f>
        <v>0</v>
      </c>
      <c r="AF18">
        <f>IF(OR(SUBTOTAL(9, signale[27])=0,SUBTOTAL(9,signale[27])=SUBTOTAL(2, signale[27])), SUBTOTAL(1, signale[27]),"")</f>
        <v>0</v>
      </c>
      <c r="AG18">
        <f>IF(OR(SUBTOTAL(9, signale[28])=0,SUBTOTAL(9,signale[28])=SUBTOTAL(2, signale[28])), SUBTOTAL(1, signale[28]),"")</f>
        <v>0</v>
      </c>
      <c r="AH18" s="4">
        <f>IF(OR(SUBTOTAL(9, signale[29])=0,SUBTOTAL(9,signale[29])=SUBTOTAL(2, signale[29])), SUBTOTAL(1, signale[29]),"")</f>
        <v>0</v>
      </c>
      <c r="AI18" s="4">
        <f>IF(OR(SUBTOTAL(9, signale[30])=0,SUBTOTAL(9,signale[30])=SUBTOTAL(2, signale[30])), SUBTOTAL(1, signale[30]),"")</f>
        <v>0</v>
      </c>
    </row>
    <row r="19" spans="5:40" x14ac:dyDescent="0.35">
      <c r="E19" s="6"/>
      <c r="F19" s="6"/>
      <c r="G19" s="10" t="s">
        <v>12</v>
      </c>
      <c r="H19" s="10"/>
      <c r="I19" s="10"/>
      <c r="J19" s="10"/>
      <c r="K19" s="6"/>
      <c r="L19" s="10" t="s">
        <v>51</v>
      </c>
      <c r="M19" s="10"/>
      <c r="N19" s="10"/>
      <c r="O19" s="10"/>
      <c r="P19" s="10"/>
      <c r="Q19" s="10" t="s">
        <v>63</v>
      </c>
      <c r="R19" s="10"/>
      <c r="S19" s="10"/>
      <c r="T19" s="10"/>
      <c r="U19" s="10"/>
      <c r="V19" s="7" t="s">
        <v>53</v>
      </c>
      <c r="W19" s="6" t="s">
        <v>53</v>
      </c>
      <c r="X19" s="10" t="s">
        <v>52</v>
      </c>
      <c r="Y19" s="10"/>
      <c r="Z19" s="10"/>
      <c r="AA19" s="10"/>
      <c r="AB19" s="10"/>
      <c r="AC19" s="10" t="s">
        <v>64</v>
      </c>
      <c r="AD19" s="10"/>
      <c r="AE19" s="10"/>
      <c r="AF19" s="10"/>
      <c r="AG19" s="10"/>
      <c r="AH19" s="7"/>
      <c r="AI19" s="6"/>
    </row>
    <row r="20" spans="5:40" x14ac:dyDescent="0.35"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5:40" x14ac:dyDescent="0.35">
      <c r="AJ21" s="1"/>
      <c r="AL21" t="s">
        <v>54</v>
      </c>
    </row>
    <row r="22" spans="5:40" x14ac:dyDescent="0.35">
      <c r="AL22" t="s">
        <v>55</v>
      </c>
      <c r="AM22" s="3">
        <v>1101</v>
      </c>
      <c r="AN22">
        <v>13</v>
      </c>
    </row>
    <row r="23" spans="5:40" x14ac:dyDescent="0.35">
      <c r="AL23" t="s">
        <v>56</v>
      </c>
      <c r="AM23" s="3">
        <v>1001</v>
      </c>
      <c r="AN23">
        <v>9</v>
      </c>
    </row>
    <row r="24" spans="5:40" x14ac:dyDescent="0.35">
      <c r="AJ24" s="1"/>
      <c r="AL24" t="s">
        <v>57</v>
      </c>
      <c r="AM24" s="3">
        <v>111</v>
      </c>
    </row>
    <row r="25" spans="5:40" x14ac:dyDescent="0.35">
      <c r="AL25" t="s">
        <v>58</v>
      </c>
      <c r="AM25" s="3">
        <v>0</v>
      </c>
    </row>
    <row r="26" spans="5:40" x14ac:dyDescent="0.35">
      <c r="AL26" t="s">
        <v>59</v>
      </c>
      <c r="AM26" s="3">
        <v>1111</v>
      </c>
    </row>
    <row r="27" spans="5:40" x14ac:dyDescent="0.35">
      <c r="AJ27" s="1"/>
      <c r="AM27" s="3"/>
    </row>
    <row r="28" spans="5:40" x14ac:dyDescent="0.35">
      <c r="AM28" s="3"/>
    </row>
    <row r="29" spans="5:40" x14ac:dyDescent="0.35">
      <c r="AM29" s="3"/>
    </row>
    <row r="30" spans="5:40" x14ac:dyDescent="0.35">
      <c r="AJ30" s="1"/>
      <c r="AM30" s="3"/>
    </row>
    <row r="33" spans="36:36" x14ac:dyDescent="0.35">
      <c r="AJ33" s="1"/>
    </row>
    <row r="36" spans="36:36" x14ac:dyDescent="0.35">
      <c r="AJ36" s="1"/>
    </row>
    <row r="39" spans="36:36" x14ac:dyDescent="0.35">
      <c r="AJ39" s="1"/>
    </row>
    <row r="42" spans="36:36" x14ac:dyDescent="0.35">
      <c r="AJ42" s="1"/>
    </row>
    <row r="45" spans="36:36" x14ac:dyDescent="0.35">
      <c r="AJ45" s="1"/>
    </row>
    <row r="48" spans="36:36" x14ac:dyDescent="0.35">
      <c r="AJ48" s="1"/>
    </row>
  </sheetData>
  <mergeCells count="5">
    <mergeCell ref="AC19:AG19"/>
    <mergeCell ref="G19:J19"/>
    <mergeCell ref="L19:P19"/>
    <mergeCell ref="Q19:U19"/>
    <mergeCell ref="X19:AB19"/>
  </mergeCells>
  <phoneticPr fontId="1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A664-36D0-418A-99CD-E8C28CDAD1FE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t a Q m U I 2 A i 7 O p A A A A + A A A A B I A H A B D b 2 5 m a W c v U G F j a 2 F n Z S 5 4 b W w g o h g A K K A U A A A A A A A A A A A A A A A A A A A A A A A A A A A A h Y 9 B D o I w F E S v Q r q n L Q g q 5 F M W 6 k 4 S E x P j t o E K j V A M L Z a 7 u f B I X k E S R d 2 5 n M m b 5 M 3 j d o d 0 a G r n K j o t W 5 U g D 1 P k C J W 3 h V R l g n p z c p c o Z b D j + Z m X w h l h p e N B y w R V x l x i Q q y 1 2 M 5 w 2 5 X E p 9 Q j x 2 y 7 z y v R c F c q b b j K B f q s i v 8 r x O D w k m E + X o Q 4 n A c R j g I P y F R D J t U X 8 U d j T I H 8 l L D q a 9 N 3 g h X C X W + A T B H I + w V 7 A l B L A w Q U A A I A C A C 1 p C Z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a Q m U C i K R 7 g O A A A A E Q A A A B M A H A B G b 3 J t d W x h c y 9 T Z W N 0 a W 9 u M S 5 t I K I Y A C i g F A A A A A A A A A A A A A A A A A A A A A A A A A A A A C t O T S 7 J z M 9 T C I b Q h t Y A U E s B A i 0 A F A A C A A g A t a Q m U I 2 A i 7 O p A A A A + A A A A B I A A A A A A A A A A A A A A A A A A A A A A E N v b m Z p Z y 9 Q Y W N r Y W d l L n h t b F B L A Q I t A B Q A A g A I A L W k J l A P y u m r p A A A A O k A A A A T A A A A A A A A A A A A A A A A A P U A A A B b Q 2 9 u d G V u d F 9 U e X B l c 1 0 u e G 1 s U E s B A i 0 A F A A C A A g A t a Q m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a H r E a R r D f R q t J k F K Q A K n J A A A A A A I A A A A A A B B m A A A A A Q A A I A A A A P y g E i J A R 1 h O 9 3 e 7 e w q h q r S k m M 9 W Y G g i U m + K l z L V b O y b A A A A A A 6 A A A A A A g A A I A A A A M / 0 R o x j g s v b Z s t D z H Z g n l H B X x 9 B U o b c H z q Q V V 5 c K q c j U A A A A M F m q l P I F A P p E q g I 6 Q Y 7 U d w + 8 + j 6 P X u B t y O U v p j 9 o l 2 h r p k L 9 r N 2 u S w / Q Y a V o E v M 6 n i r I + 8 P h s b G Z L n k p + z o / g m B I M Z N 7 0 i I B v H H V a c y P v D H Q A A A A F e e M D B 7 J B K 0 p G T a a M C z x j 2 m Y A I E 5 e O j a j C j P 2 Z y t V E L x 6 / z Z 5 a m C e C 1 V v l G b g S o Z f + k K n + 8 O A t t u p w 4 f g L V b P o = < / D a t a M a s h u p > 
</file>

<file path=customXml/itemProps1.xml><?xml version="1.0" encoding="utf-8"?>
<ds:datastoreItem xmlns:ds="http://schemas.openxmlformats.org/officeDocument/2006/customXml" ds:itemID="{70076052-3B1B-4F3B-9FAD-AA21C58474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Rauscher</dc:creator>
  <cp:lastModifiedBy>Martin Rauscher</cp:lastModifiedBy>
  <dcterms:created xsi:type="dcterms:W3CDTF">2020-01-06T11:45:36Z</dcterms:created>
  <dcterms:modified xsi:type="dcterms:W3CDTF">2020-01-06T21:22:40Z</dcterms:modified>
</cp:coreProperties>
</file>