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6" windowHeight="733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<sst xmlns="http://schemas.openxmlformats.org/spreadsheetml/2006/main" count="43" uniqueCount="28">
  <si>
    <t>am Ort</t>
  </si>
  <si>
    <t>beim Kunden</t>
  </si>
  <si>
    <t>EURO</t>
  </si>
  <si>
    <t>Minuten</t>
  </si>
  <si>
    <t>Stunden</t>
  </si>
  <si>
    <t>Gehalt im Monat</t>
  </si>
  <si>
    <t>km</t>
  </si>
  <si>
    <t>Distanz täglich</t>
  </si>
  <si>
    <t>Anfahrt täglich</t>
  </si>
  <si>
    <t>Hin + Rückfahrten im Monat</t>
  </si>
  <si>
    <t>Anfahrt einmalig</t>
  </si>
  <si>
    <t>Distanz einmalig</t>
  </si>
  <si>
    <t>Fahrkilometer im Monat</t>
  </si>
  <si>
    <t>steuerliche Fahrtkosten im Monat</t>
  </si>
  <si>
    <t>Arbeitszeit im Monat</t>
  </si>
  <si>
    <t>zu versteuerndes Gehalt</t>
  </si>
  <si>
    <t>Auslöse im Monat (19 x 40,-)</t>
  </si>
  <si>
    <t>echte  Fahrtkosten im Monat</t>
  </si>
  <si>
    <t>Zeitaufwand gesamt</t>
  </si>
  <si>
    <t>Stundenlohn brutto</t>
  </si>
  <si>
    <t>Hin + Rückfahrten im Monat (19 x 2)</t>
  </si>
  <si>
    <t>Miete vorort im Monat</t>
  </si>
  <si>
    <t>Zeitverlust druch Anfahrten</t>
  </si>
  <si>
    <t>steuerliche abzugsfähige Miete</t>
  </si>
  <si>
    <t>steuerliche abzugsfähige Haushaltsf.</t>
  </si>
  <si>
    <t>Differenzbetrag</t>
  </si>
  <si>
    <t>Steuerdifferenz (Vorteil = positiv)</t>
  </si>
  <si>
    <t>bleibendes Bruttgehalt mit St.Vort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</si>
</sst>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10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18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b/>
      <sz val="10"/>
      <color indexed="18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1" xfId="0" applyFont="1" applyFill="1" applyBorder="1" applyAlignment="1">
      <alignment/>
    </xf>
    <xf numFmtId="2" fontId="3" fillId="0" borderId="2" xfId="0" applyNumberFormat="1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5" fillId="0" borderId="4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2" fontId="5" fillId="0" borderId="7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4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2" fillId="0" borderId="4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5" xfId="0" applyFont="1" applyFill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6" xfId="0" applyFont="1" applyBorder="1" applyAlignment="1">
      <alignment/>
    </xf>
    <xf numFmtId="1" fontId="0" fillId="0" borderId="7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2" fillId="0" borderId="1" xfId="0" applyFont="1" applyBorder="1" applyAlignment="1">
      <alignment/>
    </xf>
    <xf numFmtId="2" fontId="2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7" fillId="0" borderId="4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9" fillId="0" borderId="6" xfId="0" applyFont="1" applyBorder="1" applyAlignment="1">
      <alignment/>
    </xf>
    <xf numFmtId="2" fontId="9" fillId="0" borderId="7" xfId="0" applyNumberFormat="1" applyFont="1" applyBorder="1" applyAlignment="1">
      <alignment/>
    </xf>
    <xf numFmtId="2" fontId="9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2" fontId="8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172" fontId="4" fillId="0" borderId="10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2" fontId="3" fillId="0" borderId="9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2" fontId="2" fillId="0" borderId="9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tabSelected="1" zoomScale="130" zoomScaleNormal="130" workbookViewId="0" topLeftCell="A1">
      <selection activeCell="A30" sqref="A29:A30"/>
    </sheetView>
  </sheetViews>
  <sheetFormatPr defaultColWidth="11.421875" defaultRowHeight="12.75"/>
  <cols>
    <col min="1" max="1" width="31.28125" style="0" customWidth="1"/>
    <col min="2" max="4" width="11.8515625" style="0" customWidth="1"/>
  </cols>
  <sheetData>
    <row r="2" spans="1:4" ht="12.75">
      <c r="A2" s="16"/>
      <c r="B2" s="44" t="s">
        <v>0</v>
      </c>
      <c r="C2" s="17" t="s">
        <v>1</v>
      </c>
      <c r="D2" s="18"/>
    </row>
    <row r="3" spans="1:4" ht="12.75">
      <c r="A3" s="19" t="s">
        <v>5</v>
      </c>
      <c r="B3" s="45">
        <v>5000</v>
      </c>
      <c r="C3" s="20">
        <v>5000</v>
      </c>
      <c r="D3" s="21" t="s">
        <v>2</v>
      </c>
    </row>
    <row r="4" spans="1:4" ht="12.75">
      <c r="A4" s="19" t="s">
        <v>16</v>
      </c>
      <c r="B4" s="45"/>
      <c r="C4" s="20">
        <f>19*40</f>
        <v>760</v>
      </c>
      <c r="D4" s="21" t="s">
        <v>2</v>
      </c>
    </row>
    <row r="5" spans="1:4" ht="12.75">
      <c r="A5" s="22" t="s">
        <v>8</v>
      </c>
      <c r="B5" s="46">
        <v>30</v>
      </c>
      <c r="C5" s="23">
        <v>10</v>
      </c>
      <c r="D5" s="24" t="s">
        <v>3</v>
      </c>
    </row>
    <row r="6" spans="1:4" ht="12.75">
      <c r="A6" s="25" t="s">
        <v>7</v>
      </c>
      <c r="B6" s="47">
        <v>40</v>
      </c>
      <c r="C6" s="26">
        <v>5</v>
      </c>
      <c r="D6" s="27" t="s">
        <v>6</v>
      </c>
    </row>
    <row r="7" spans="1:4" ht="12.75">
      <c r="A7" s="25" t="s">
        <v>20</v>
      </c>
      <c r="B7" s="47">
        <v>38</v>
      </c>
      <c r="C7" s="26">
        <f>B7</f>
        <v>38</v>
      </c>
      <c r="D7" s="27"/>
    </row>
    <row r="8" spans="1:4" ht="12.75">
      <c r="A8" s="25"/>
      <c r="B8" s="47"/>
      <c r="C8" s="26"/>
      <c r="D8" s="27"/>
    </row>
    <row r="9" spans="1:4" ht="12.75">
      <c r="A9" s="22" t="s">
        <v>10</v>
      </c>
      <c r="B9" s="48"/>
      <c r="C9" s="23">
        <v>4</v>
      </c>
      <c r="D9" s="24" t="s">
        <v>4</v>
      </c>
    </row>
    <row r="10" spans="1:4" ht="12.75">
      <c r="A10" s="25" t="s">
        <v>11</v>
      </c>
      <c r="B10" s="47"/>
      <c r="C10" s="26">
        <v>350</v>
      </c>
      <c r="D10" s="27" t="s">
        <v>6</v>
      </c>
    </row>
    <row r="11" spans="1:4" ht="12.75">
      <c r="A11" s="25" t="s">
        <v>9</v>
      </c>
      <c r="B11" s="47"/>
      <c r="C11" s="26">
        <v>8</v>
      </c>
      <c r="D11" s="27"/>
    </row>
    <row r="12" spans="1:4" ht="12.75">
      <c r="A12" s="28" t="s">
        <v>21</v>
      </c>
      <c r="B12" s="49"/>
      <c r="C12" s="29">
        <v>550</v>
      </c>
      <c r="D12" s="30" t="s">
        <v>2</v>
      </c>
    </row>
    <row r="13" spans="1:4" ht="12.75">
      <c r="A13" s="25"/>
      <c r="B13" s="47"/>
      <c r="C13" s="26"/>
      <c r="D13" s="27"/>
    </row>
    <row r="14" spans="1:4" ht="12.75">
      <c r="A14" s="22" t="s">
        <v>14</v>
      </c>
      <c r="B14" s="50">
        <v>160</v>
      </c>
      <c r="C14" s="31">
        <v>160</v>
      </c>
      <c r="D14" s="24" t="s">
        <v>4</v>
      </c>
    </row>
    <row r="15" spans="1:4" ht="12.75">
      <c r="A15" s="22" t="s">
        <v>22</v>
      </c>
      <c r="B15" s="50">
        <f>B7*B5/60</f>
        <v>19</v>
      </c>
      <c r="C15" s="31">
        <f>C7*C5/60+C9*C11</f>
        <v>38.333333333333336</v>
      </c>
      <c r="D15" s="24" t="s">
        <v>4</v>
      </c>
    </row>
    <row r="16" spans="1:4" ht="12.75">
      <c r="A16" s="32" t="s">
        <v>12</v>
      </c>
      <c r="B16" s="51">
        <f>B7*B6</f>
        <v>1520</v>
      </c>
      <c r="C16" s="33">
        <f>C7*C6+C10*C11</f>
        <v>2990</v>
      </c>
      <c r="D16" s="34"/>
    </row>
    <row r="17" spans="1:4" ht="12.75">
      <c r="A17" s="1" t="s">
        <v>13</v>
      </c>
      <c r="B17" s="52">
        <f>0.3*B16</f>
        <v>456</v>
      </c>
      <c r="C17" s="2">
        <f>0.3*C16</f>
        <v>897</v>
      </c>
      <c r="D17" s="3" t="s">
        <v>2</v>
      </c>
    </row>
    <row r="18" spans="1:4" ht="12.75">
      <c r="A18" s="4" t="s">
        <v>23</v>
      </c>
      <c r="B18" s="53"/>
      <c r="C18" s="5">
        <f>C12</f>
        <v>550</v>
      </c>
      <c r="D18" s="6" t="s">
        <v>2</v>
      </c>
    </row>
    <row r="19" spans="1:4" ht="12.75">
      <c r="A19" s="4" t="s">
        <v>24</v>
      </c>
      <c r="B19" s="53"/>
      <c r="C19" s="5">
        <f>24*20</f>
        <v>480</v>
      </c>
      <c r="D19" s="6" t="s">
        <v>2</v>
      </c>
    </row>
    <row r="20" spans="1:4" ht="12.75">
      <c r="A20" s="7" t="s">
        <v>15</v>
      </c>
      <c r="B20" s="54">
        <f>B3-B17</f>
        <v>4544</v>
      </c>
      <c r="C20" s="8">
        <f>C3+C4-C17-C18-C19</f>
        <v>3833</v>
      </c>
      <c r="D20" s="9" t="s">
        <v>2</v>
      </c>
    </row>
    <row r="21" spans="1:4" ht="12.75">
      <c r="A21" s="10" t="s">
        <v>26</v>
      </c>
      <c r="B21" s="55"/>
      <c r="C21" s="11">
        <f>B20-C20</f>
        <v>711</v>
      </c>
      <c r="D21" s="12" t="s">
        <v>2</v>
      </c>
    </row>
    <row r="22" spans="1:4" ht="12.75">
      <c r="A22" s="10"/>
      <c r="B22" s="55"/>
      <c r="C22" s="11"/>
      <c r="D22" s="12"/>
    </row>
    <row r="23" spans="1:4" ht="12.75">
      <c r="A23" s="13" t="s">
        <v>25</v>
      </c>
      <c r="B23" s="56"/>
      <c r="C23" s="14">
        <f>C21/2.2</f>
        <v>323.18181818181813</v>
      </c>
      <c r="D23" s="15" t="s">
        <v>2</v>
      </c>
    </row>
    <row r="24" spans="1:4" ht="12.75">
      <c r="A24" s="35" t="s">
        <v>17</v>
      </c>
      <c r="B24" s="57">
        <f>0.2*B16+150</f>
        <v>454</v>
      </c>
      <c r="C24" s="36">
        <f>0.2*C16+150</f>
        <v>748</v>
      </c>
      <c r="D24" s="37" t="s">
        <v>2</v>
      </c>
    </row>
    <row r="25" spans="1:4" ht="12.75">
      <c r="A25" s="38" t="s">
        <v>27</v>
      </c>
      <c r="B25" s="58">
        <f>B3+B4-B12+B23-B24</f>
        <v>4546</v>
      </c>
      <c r="C25" s="39">
        <f>C3+C4-C12+C23-C24</f>
        <v>4785.181818181818</v>
      </c>
      <c r="D25" s="40" t="s">
        <v>2</v>
      </c>
    </row>
    <row r="26" spans="1:4" ht="12.75">
      <c r="A26" s="22" t="s">
        <v>18</v>
      </c>
      <c r="B26" s="50">
        <f>B14+B15</f>
        <v>179</v>
      </c>
      <c r="C26" s="31">
        <f>C14+C15</f>
        <v>198.33333333333334</v>
      </c>
      <c r="D26" s="24" t="s">
        <v>4</v>
      </c>
    </row>
    <row r="27" spans="1:4" ht="12.75">
      <c r="A27" s="41" t="s">
        <v>19</v>
      </c>
      <c r="B27" s="59">
        <f>B25/B26</f>
        <v>25.39664804469274</v>
      </c>
      <c r="C27" s="42">
        <f>C25/C26</f>
        <v>24.12696715049656</v>
      </c>
      <c r="D27" s="43" t="s">
        <v>2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juergen</cp:lastModifiedBy>
  <dcterms:created xsi:type="dcterms:W3CDTF">1996-10-17T05:27:31Z</dcterms:created>
  <dcterms:modified xsi:type="dcterms:W3CDTF">2011-01-29T18:01:08Z</dcterms:modified>
  <cp:category/>
  <cp:version/>
  <cp:contentType/>
  <cp:contentStatus/>
</cp:coreProperties>
</file>