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Drossel berechen" sheetId="1" r:id="rId1"/>
    <sheet name="Ringkern analysieren" sheetId="2" r:id="rId2"/>
    <sheet name="Kern analysieren" sheetId="3" r:id="rId3"/>
  </sheets>
  <definedNames/>
  <calcPr fullCalcOnLoad="1"/>
</workbook>
</file>

<file path=xl/sharedStrings.xml><?xml version="1.0" encoding="utf-8"?>
<sst xmlns="http://schemas.openxmlformats.org/spreadsheetml/2006/main" count="95" uniqueCount="50">
  <si>
    <t>A_L</t>
  </si>
  <si>
    <t>B_sat</t>
  </si>
  <si>
    <t>nH/N^2</t>
  </si>
  <si>
    <t>T</t>
  </si>
  <si>
    <t>Einheit</t>
  </si>
  <si>
    <t>Kernparameter</t>
  </si>
  <si>
    <t>Gewünschte Drosselparameter</t>
  </si>
  <si>
    <t>Induktivität</t>
  </si>
  <si>
    <t>Sättigungsstrom</t>
  </si>
  <si>
    <t>L</t>
  </si>
  <si>
    <t>I_S</t>
  </si>
  <si>
    <t>H</t>
  </si>
  <si>
    <t>A</t>
  </si>
  <si>
    <t>Kernkonstante</t>
  </si>
  <si>
    <t>Sättigungsflußdichte</t>
  </si>
  <si>
    <t>relative Permeabilität</t>
  </si>
  <si>
    <t>u_r</t>
  </si>
  <si>
    <t>Symbol</t>
  </si>
  <si>
    <t>Wert</t>
  </si>
  <si>
    <t>Ergebnisse</t>
  </si>
  <si>
    <t>E_max</t>
  </si>
  <si>
    <t>Windungszahl</t>
  </si>
  <si>
    <t>N</t>
  </si>
  <si>
    <t>mittlere magnetische Pfadlänge</t>
  </si>
  <si>
    <t>l_e</t>
  </si>
  <si>
    <t>m</t>
  </si>
  <si>
    <t>mJ</t>
  </si>
  <si>
    <t>benötigte Speicherkapazität</t>
  </si>
  <si>
    <t>E</t>
  </si>
  <si>
    <t>Speicherkapazität der Drossel</t>
  </si>
  <si>
    <t>B_sat für Ferrit ca. 0,3T</t>
  </si>
  <si>
    <t>B_sat für Eisenpulver ca. 0,5T</t>
  </si>
  <si>
    <t>B_sat für Dynamoblech (Trafoeisen) ca. 1,2T</t>
  </si>
  <si>
    <t>Berechnung einer Speicherdrossel</t>
  </si>
  <si>
    <t>-</t>
  </si>
  <si>
    <t>nH/N^2 = mH/1000N^2</t>
  </si>
  <si>
    <t>nH/N^2 = 100 * mH/100N^2</t>
  </si>
  <si>
    <t>Messung eines unbekannten Kerns</t>
  </si>
  <si>
    <t>Messwerte</t>
  </si>
  <si>
    <t>Außendurchmesser</t>
  </si>
  <si>
    <t>Innendurchmesser</t>
  </si>
  <si>
    <t>Höhe</t>
  </si>
  <si>
    <t>d_a</t>
  </si>
  <si>
    <t>d_i</t>
  </si>
  <si>
    <t>h</t>
  </si>
  <si>
    <t>Messung eines unbekannten Ringkerns</t>
  </si>
  <si>
    <t>magnetishe Querschnittsfläche</t>
  </si>
  <si>
    <t>m^2</t>
  </si>
  <si>
    <t>1mm^2 = 1e-6m^2</t>
  </si>
  <si>
    <t>1mm = 1e-3m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</si>
</sst>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11" fontId="0" fillId="3" borderId="1" xfId="0" applyNumberFormat="1" applyFill="1" applyBorder="1" applyAlignment="1">
      <alignment/>
    </xf>
    <xf numFmtId="172" fontId="0" fillId="3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11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workbookViewId="0" topLeftCell="A1">
      <selection activeCell="D2" sqref="D2"/>
    </sheetView>
  </sheetViews>
  <sheetFormatPr defaultColWidth="11.421875" defaultRowHeight="12.75"/>
  <cols>
    <col min="1" max="1" width="31.57421875" style="0" customWidth="1"/>
    <col min="4" max="4" width="13.57421875" style="0" customWidth="1"/>
  </cols>
  <sheetData>
    <row r="2" ht="12.75">
      <c r="A2" t="s">
        <v>33</v>
      </c>
    </row>
    <row r="4" spans="1:4" ht="12.75">
      <c r="A4" s="12" t="s">
        <v>6</v>
      </c>
      <c r="B4" s="12" t="s">
        <v>17</v>
      </c>
      <c r="C4" s="12" t="s">
        <v>4</v>
      </c>
      <c r="D4" s="12" t="s">
        <v>18</v>
      </c>
    </row>
    <row r="5" spans="1:4" ht="12.75">
      <c r="A5" s="1" t="s">
        <v>7</v>
      </c>
      <c r="B5" s="2" t="s">
        <v>9</v>
      </c>
      <c r="C5" s="2" t="s">
        <v>11</v>
      </c>
      <c r="D5" s="3">
        <v>0.00033</v>
      </c>
    </row>
    <row r="6" spans="1:4" ht="12.75">
      <c r="A6" s="1" t="s">
        <v>8</v>
      </c>
      <c r="B6" s="2" t="s">
        <v>10</v>
      </c>
      <c r="C6" s="2" t="s">
        <v>12</v>
      </c>
      <c r="D6" s="4">
        <v>2.5</v>
      </c>
    </row>
    <row r="7" spans="1:4" ht="12.75">
      <c r="A7" s="1"/>
      <c r="B7" s="2"/>
      <c r="C7" s="2"/>
      <c r="D7" s="1"/>
    </row>
    <row r="8" spans="1:4" ht="12.75">
      <c r="A8" s="11" t="s">
        <v>5</v>
      </c>
      <c r="B8" s="2"/>
      <c r="C8" s="2"/>
      <c r="D8" s="1"/>
    </row>
    <row r="9" spans="1:4" ht="12.75">
      <c r="A9" s="1" t="s">
        <v>13</v>
      </c>
      <c r="B9" s="2" t="s">
        <v>0</v>
      </c>
      <c r="C9" s="2" t="s">
        <v>2</v>
      </c>
      <c r="D9" s="4">
        <v>112</v>
      </c>
    </row>
    <row r="10" spans="1:4" ht="12.75">
      <c r="A10" s="1" t="s">
        <v>14</v>
      </c>
      <c r="B10" s="2" t="s">
        <v>1</v>
      </c>
      <c r="C10" s="2" t="s">
        <v>3</v>
      </c>
      <c r="D10" s="4">
        <v>0.3</v>
      </c>
    </row>
    <row r="11" spans="1:4" ht="12.75">
      <c r="A11" s="1" t="s">
        <v>15</v>
      </c>
      <c r="B11" s="2" t="s">
        <v>16</v>
      </c>
      <c r="C11" s="2" t="s">
        <v>34</v>
      </c>
      <c r="D11" s="4">
        <v>125</v>
      </c>
    </row>
    <row r="12" spans="1:4" ht="12.75">
      <c r="A12" s="1" t="s">
        <v>23</v>
      </c>
      <c r="B12" s="2" t="s">
        <v>24</v>
      </c>
      <c r="C12" s="2" t="s">
        <v>25</v>
      </c>
      <c r="D12" s="4">
        <v>0.09</v>
      </c>
    </row>
    <row r="13" spans="1:4" ht="12.75">
      <c r="A13" s="1"/>
      <c r="B13" s="1"/>
      <c r="C13" s="1"/>
      <c r="D13" s="1"/>
    </row>
    <row r="14" spans="1:4" ht="12.75">
      <c r="A14" s="11" t="s">
        <v>19</v>
      </c>
      <c r="B14" s="2"/>
      <c r="C14" s="2"/>
      <c r="D14" s="1"/>
    </row>
    <row r="15" spans="1:4" ht="12.75">
      <c r="A15" s="1" t="s">
        <v>27</v>
      </c>
      <c r="B15" s="2" t="s">
        <v>28</v>
      </c>
      <c r="C15" s="2" t="s">
        <v>26</v>
      </c>
      <c r="D15" s="10">
        <f>0.5*D5*D6^2*1000</f>
        <v>1.03125</v>
      </c>
    </row>
    <row r="16" spans="1:4" ht="12.75">
      <c r="A16" s="1" t="s">
        <v>29</v>
      </c>
      <c r="B16" s="2" t="s">
        <v>20</v>
      </c>
      <c r="C16" s="2" t="s">
        <v>26</v>
      </c>
      <c r="D16" s="10">
        <f>0.5*D9*0.000001*(D10*D12/D11/0.0000012566)^2</f>
        <v>1.6546319976125294</v>
      </c>
    </row>
    <row r="17" spans="1:4" ht="12.75">
      <c r="A17" s="1" t="s">
        <v>21</v>
      </c>
      <c r="B17" s="2" t="s">
        <v>22</v>
      </c>
      <c r="C17" s="2" t="s">
        <v>34</v>
      </c>
      <c r="D17" s="6">
        <f>SQRT(D5/D9/0.000000001)</f>
        <v>54.28101483418094</v>
      </c>
    </row>
    <row r="19" ht="12.75">
      <c r="A19" t="s">
        <v>32</v>
      </c>
    </row>
    <row r="20" ht="12.75">
      <c r="A20" t="s">
        <v>31</v>
      </c>
    </row>
    <row r="21" ht="12.75">
      <c r="A21" t="s">
        <v>30</v>
      </c>
    </row>
    <row r="23" ht="12.75">
      <c r="A23" t="s">
        <v>35</v>
      </c>
    </row>
    <row r="24" ht="12.75">
      <c r="A24" t="s">
        <v>36</v>
      </c>
    </row>
    <row r="26" ht="12.75">
      <c r="A26" t="s">
        <v>49</v>
      </c>
    </row>
    <row r="27" ht="12.75">
      <c r="A27" t="s">
        <v>48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D2" sqref="D2"/>
    </sheetView>
  </sheetViews>
  <sheetFormatPr defaultColWidth="11.421875" defaultRowHeight="12.75"/>
  <cols>
    <col min="1" max="1" width="33.57421875" style="0" bestFit="1" customWidth="1"/>
  </cols>
  <sheetData>
    <row r="2" ht="12.75">
      <c r="A2" t="s">
        <v>45</v>
      </c>
    </row>
    <row r="4" spans="1:4" ht="12.75">
      <c r="A4" s="12" t="s">
        <v>38</v>
      </c>
      <c r="B4" s="12" t="s">
        <v>17</v>
      </c>
      <c r="C4" s="12" t="s">
        <v>4</v>
      </c>
      <c r="D4" s="12" t="s">
        <v>18</v>
      </c>
    </row>
    <row r="5" spans="1:4" ht="12.75">
      <c r="A5" s="1" t="s">
        <v>21</v>
      </c>
      <c r="B5" s="2" t="s">
        <v>22</v>
      </c>
      <c r="C5" s="2" t="s">
        <v>34</v>
      </c>
      <c r="D5" s="9">
        <v>20</v>
      </c>
    </row>
    <row r="6" spans="1:4" ht="12.75">
      <c r="A6" s="1" t="s">
        <v>7</v>
      </c>
      <c r="B6" s="2" t="s">
        <v>9</v>
      </c>
      <c r="C6" s="2" t="s">
        <v>11</v>
      </c>
      <c r="D6" s="3">
        <v>4.48E-05</v>
      </c>
    </row>
    <row r="7" spans="1:4" ht="12.75">
      <c r="A7" s="1" t="s">
        <v>39</v>
      </c>
      <c r="B7" s="2" t="s">
        <v>42</v>
      </c>
      <c r="C7" s="2" t="s">
        <v>25</v>
      </c>
      <c r="D7" s="4">
        <v>0.036</v>
      </c>
    </row>
    <row r="8" spans="1:4" ht="12.75">
      <c r="A8" s="1" t="s">
        <v>40</v>
      </c>
      <c r="B8" s="2" t="s">
        <v>43</v>
      </c>
      <c r="C8" s="2" t="s">
        <v>25</v>
      </c>
      <c r="D8" s="4">
        <v>0.023</v>
      </c>
    </row>
    <row r="9" spans="1:4" ht="12.75">
      <c r="A9" s="1" t="s">
        <v>41</v>
      </c>
      <c r="B9" s="2" t="s">
        <v>44</v>
      </c>
      <c r="C9" s="2" t="s">
        <v>25</v>
      </c>
      <c r="D9" s="4">
        <v>0.01</v>
      </c>
    </row>
    <row r="10" spans="1:4" ht="12.75">
      <c r="A10" s="1"/>
      <c r="B10" s="2"/>
      <c r="C10" s="2"/>
      <c r="D10" s="8"/>
    </row>
    <row r="11" spans="1:4" ht="12.75">
      <c r="A11" s="11" t="s">
        <v>19</v>
      </c>
      <c r="B11" s="2"/>
      <c r="C11" s="2"/>
      <c r="D11" s="1"/>
    </row>
    <row r="12" spans="1:4" ht="12.75">
      <c r="A12" s="1" t="s">
        <v>13</v>
      </c>
      <c r="B12" s="2" t="s">
        <v>0</v>
      </c>
      <c r="C12" s="2" t="s">
        <v>2</v>
      </c>
      <c r="D12" s="5">
        <f>D6/D5^2*1000000000</f>
        <v>112</v>
      </c>
    </row>
    <row r="13" spans="1:4" ht="12.75">
      <c r="A13" s="1" t="s">
        <v>23</v>
      </c>
      <c r="B13" s="2" t="s">
        <v>24</v>
      </c>
      <c r="C13" s="2" t="s">
        <v>25</v>
      </c>
      <c r="D13" s="7">
        <f>3.1415*(D7+D8)/2</f>
        <v>0.09267425</v>
      </c>
    </row>
    <row r="14" spans="1:4" ht="12.75">
      <c r="A14" s="1" t="s">
        <v>15</v>
      </c>
      <c r="B14" s="2" t="s">
        <v>16</v>
      </c>
      <c r="C14" s="2" t="s">
        <v>34</v>
      </c>
      <c r="D14" s="6">
        <f>D6*D13/(D5^2*((D7-D8)/2*D9)*0.0000012566)</f>
        <v>127.07692307692311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D2" sqref="D2"/>
    </sheetView>
  </sheetViews>
  <sheetFormatPr defaultColWidth="11.421875" defaultRowHeight="12.75"/>
  <cols>
    <col min="1" max="1" width="33.57421875" style="0" bestFit="1" customWidth="1"/>
  </cols>
  <sheetData>
    <row r="2" ht="12.75">
      <c r="A2" t="s">
        <v>37</v>
      </c>
    </row>
    <row r="4" spans="1:4" ht="12.75">
      <c r="A4" s="12" t="s">
        <v>38</v>
      </c>
      <c r="B4" s="12" t="s">
        <v>17</v>
      </c>
      <c r="C4" s="12" t="s">
        <v>4</v>
      </c>
      <c r="D4" s="12" t="s">
        <v>18</v>
      </c>
    </row>
    <row r="5" spans="1:4" ht="12.75">
      <c r="A5" s="1" t="s">
        <v>21</v>
      </c>
      <c r="B5" s="2" t="s">
        <v>22</v>
      </c>
      <c r="C5" s="2" t="s">
        <v>34</v>
      </c>
      <c r="D5" s="9">
        <v>20</v>
      </c>
    </row>
    <row r="6" spans="1:4" ht="12.75">
      <c r="A6" s="1" t="s">
        <v>7</v>
      </c>
      <c r="B6" s="2" t="s">
        <v>9</v>
      </c>
      <c r="C6" s="2" t="s">
        <v>11</v>
      </c>
      <c r="D6" s="3">
        <v>4.48E-05</v>
      </c>
    </row>
    <row r="7" spans="1:4" ht="12.75">
      <c r="A7" s="1" t="s">
        <v>23</v>
      </c>
      <c r="B7" s="2" t="s">
        <v>24</v>
      </c>
      <c r="C7" s="2" t="s">
        <v>25</v>
      </c>
      <c r="D7" s="13">
        <v>0.09</v>
      </c>
    </row>
    <row r="8" spans="1:4" ht="12.75">
      <c r="A8" s="1" t="s">
        <v>46</v>
      </c>
      <c r="B8" s="2" t="s">
        <v>12</v>
      </c>
      <c r="C8" s="2" t="s">
        <v>47</v>
      </c>
      <c r="D8" s="14">
        <v>6.5E-05</v>
      </c>
    </row>
    <row r="10" spans="1:4" ht="12.75">
      <c r="A10" s="11" t="s">
        <v>19</v>
      </c>
      <c r="B10" s="2"/>
      <c r="C10" s="2"/>
      <c r="D10" s="1"/>
    </row>
    <row r="11" spans="1:4" ht="12.75">
      <c r="A11" s="1" t="s">
        <v>13</v>
      </c>
      <c r="B11" s="2" t="s">
        <v>0</v>
      </c>
      <c r="C11" s="2" t="s">
        <v>2</v>
      </c>
      <c r="D11" s="5">
        <f>D6/D5^2*1000000000</f>
        <v>112</v>
      </c>
    </row>
    <row r="12" spans="1:4" ht="12.75">
      <c r="A12" s="1" t="s">
        <v>15</v>
      </c>
      <c r="B12" s="2" t="s">
        <v>16</v>
      </c>
      <c r="C12" s="2" t="s">
        <v>34</v>
      </c>
      <c r="D12" s="6">
        <f>D6*D7/(D5^2*D8*0.0000012566)</f>
        <v>123.40993400996585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Falk</cp:lastModifiedBy>
  <dcterms:created xsi:type="dcterms:W3CDTF">1996-10-17T05:27:31Z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